
<file path=[Content_Types].xml><?xml version="1.0" encoding="utf-8"?>
<Types xmlns="http://schemas.openxmlformats.org/package/2006/content-types"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ml.chartshapes+xml"/>
  <Override PartName="/xl/drawings/drawing14.xml" ContentType="application/vnd.openxmlformats-officedocument.drawingml.chartshapes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theme/themeOverride11.xml" ContentType="application/vnd.openxmlformats-officedocument.themeOverride+xml"/>
  <Override PartName="/xl/theme/themeOverride12.xml" ContentType="application/vnd.openxmlformats-officedocument.themeOverrid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theme/themeOverride8.xml" ContentType="application/vnd.openxmlformats-officedocument.themeOverride+xml"/>
  <Override PartName="/xl/theme/themeOverride9.xml" ContentType="application/vnd.openxmlformats-officedocument.themeOverride+xml"/>
  <Override PartName="/xl/theme/themeOverride10.xml" ContentType="application/vnd.openxmlformats-officedocument.themeOverride+xml"/>
  <Override PartName="/xl/theme/themeOverride6.xml" ContentType="application/vnd.openxmlformats-officedocument.themeOverrid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drawings/drawing9.xml" ContentType="application/vnd.openxmlformats-officedocument.drawingml.chartshapes+xml"/>
  <Default Extension="png" ContentType="image/png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drawings/drawing7.xml" ContentType="application/vnd.openxmlformats-officedocument.drawingml.chartsha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5440" windowHeight="15990" tabRatio="792" activeTab="1"/>
  </bookViews>
  <sheets>
    <sheet name="Information" sheetId="22" r:id="rId1"/>
    <sheet name="TEST DATA and BACK-ANALYSIS" sheetId="9" r:id="rId2"/>
    <sheet name="Load-Mvmnt Assessment" sheetId="18" r:id="rId3"/>
    <sheet name="Force &amp; Settlement Distribution" sheetId="19" r:id="rId4"/>
    <sheet name="Bearing" sheetId="25" r:id="rId5"/>
  </sheets>
  <definedNames>
    <definedName name="_Fill" localSheetId="3" hidden="1">#REF!</definedName>
    <definedName name="_Fill" localSheetId="2" hidden="1">#REF!</definedName>
    <definedName name="_Fill" localSheetId="1" hidden="1">#REF!</definedName>
    <definedName name="_Fill" hidden="1">#REF!</definedName>
    <definedName name="_xlnm.Print_Area" localSheetId="3">#REF!</definedName>
    <definedName name="_xlnm.Print_Area" localSheetId="2">#REF!</definedName>
    <definedName name="_xlnm.Print_Area" localSheetId="1">'TEST DATA and BACK-ANALYSIS'!$A$3:$L$153</definedName>
    <definedName name="_xlnm.Print_Area">#REF!</definedName>
    <definedName name="_xlnm.Print_Titles" localSheetId="1">'TEST DATA and BACK-ANALYSIS'!$9:$11</definedName>
    <definedName name="_xlnm.Print_Titles">#N/A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" i="9"/>
  <c r="T22"/>
  <c r="T21"/>
  <c r="T20"/>
  <c r="T19"/>
  <c r="T18"/>
  <c r="T17"/>
  <c r="T16"/>
  <c r="T15"/>
  <c r="T14"/>
  <c r="T13"/>
  <c r="T12"/>
  <c r="T11"/>
  <c r="S11"/>
  <c r="R12"/>
  <c r="S12"/>
  <c r="R14"/>
  <c r="AS18"/>
  <c r="AG11"/>
  <c r="AL11"/>
  <c r="AT13"/>
  <c r="AR14"/>
  <c r="AS14"/>
  <c r="AU16"/>
  <c r="AS17"/>
  <c r="AT17"/>
  <c r="AR19"/>
  <c r="AT20"/>
  <c r="AV21"/>
  <c r="AS22"/>
  <c r="AU23"/>
  <c r="AJ11"/>
  <c r="AS12"/>
  <c r="AR13"/>
  <c r="AV13"/>
  <c r="AU14"/>
  <c r="AR15"/>
  <c r="AT15"/>
  <c r="AS16"/>
  <c r="AR17"/>
  <c r="AU18"/>
  <c r="AT19"/>
  <c r="AS20"/>
  <c r="AR21"/>
  <c r="AT21"/>
  <c r="AU22"/>
  <c r="AT23"/>
  <c r="AS23"/>
  <c r="AR23"/>
  <c r="AT22"/>
  <c r="AR22"/>
  <c r="AU21"/>
  <c r="AS21"/>
  <c r="AU20"/>
  <c r="AR20"/>
  <c r="AU19"/>
  <c r="AS19"/>
  <c r="AT18"/>
  <c r="AR18"/>
  <c r="AU17"/>
  <c r="AT16"/>
  <c r="AR16"/>
  <c r="AU15"/>
  <c r="AS15"/>
  <c r="AT14"/>
  <c r="AU13"/>
  <c r="AS13"/>
  <c r="AR12"/>
  <c r="AK11"/>
  <c r="AI11"/>
  <c r="V10"/>
  <c r="E11"/>
  <c r="V11" s="1"/>
  <c r="E23"/>
  <c r="V23" s="1"/>
  <c r="E22"/>
  <c r="V22" s="1"/>
  <c r="E21"/>
  <c r="V21" s="1"/>
  <c r="E20"/>
  <c r="V20" s="1"/>
  <c r="E19"/>
  <c r="V19" s="1"/>
  <c r="E18"/>
  <c r="V18" s="1"/>
  <c r="E17"/>
  <c r="V17" s="1"/>
  <c r="E16"/>
  <c r="V16" s="1"/>
  <c r="E15"/>
  <c r="V15" s="1"/>
  <c r="E14"/>
  <c r="V14" s="1"/>
  <c r="E13"/>
  <c r="V13" s="1"/>
  <c r="E12"/>
  <c r="V12" s="1"/>
  <c r="H4"/>
  <c r="L4" s="1"/>
  <c r="C12"/>
  <c r="C13" s="1"/>
  <c r="C14" s="1"/>
  <c r="C15" s="1"/>
  <c r="C16" s="1"/>
  <c r="C17" s="1"/>
  <c r="C18" s="1"/>
  <c r="C19" s="1"/>
  <c r="C20" s="1"/>
  <c r="C21" s="1"/>
  <c r="C22" s="1"/>
  <c r="C23" s="1"/>
  <c r="AI23" s="1"/>
  <c r="AU12" l="1"/>
  <c r="Q18"/>
  <c r="AS11"/>
  <c r="AR11"/>
  <c r="AV11"/>
  <c r="AV15"/>
  <c r="AV17"/>
  <c r="AV19"/>
  <c r="AV23"/>
  <c r="AU11"/>
  <c r="AT11"/>
  <c r="AV12"/>
  <c r="AV14"/>
  <c r="AV16"/>
  <c r="AV18"/>
  <c r="AV20"/>
  <c r="AV22"/>
  <c r="AT12"/>
  <c r="R22"/>
  <c r="AJ12"/>
  <c r="AL13"/>
  <c r="AH15"/>
  <c r="AJ16"/>
  <c r="AL17"/>
  <c r="AH19"/>
  <c r="AJ20"/>
  <c r="AL21"/>
  <c r="AH23"/>
  <c r="AI12"/>
  <c r="AK13"/>
  <c r="AG15"/>
  <c r="AI16"/>
  <c r="AK17"/>
  <c r="AG19"/>
  <c r="AI20"/>
  <c r="AK21"/>
  <c r="AG23"/>
  <c r="AH12"/>
  <c r="AJ13"/>
  <c r="AL14"/>
  <c r="AH16"/>
  <c r="AJ17"/>
  <c r="AL18"/>
  <c r="AH20"/>
  <c r="AJ21"/>
  <c r="AL22"/>
  <c r="AG12"/>
  <c r="AI13"/>
  <c r="AK14"/>
  <c r="AG16"/>
  <c r="AI17"/>
  <c r="AK18"/>
  <c r="AG20"/>
  <c r="AI21"/>
  <c r="AK22"/>
  <c r="AH13"/>
  <c r="AJ14"/>
  <c r="AL15"/>
  <c r="AH17"/>
  <c r="AJ18"/>
  <c r="AL19"/>
  <c r="AH21"/>
  <c r="AJ22"/>
  <c r="AL23"/>
  <c r="AH11"/>
  <c r="AG13"/>
  <c r="AI14"/>
  <c r="AK15"/>
  <c r="AG17"/>
  <c r="AI18"/>
  <c r="AK19"/>
  <c r="AG21"/>
  <c r="AI22"/>
  <c r="AK23"/>
  <c r="AL12"/>
  <c r="AH14"/>
  <c r="AJ15"/>
  <c r="AL16"/>
  <c r="AH18"/>
  <c r="AJ19"/>
  <c r="AL20"/>
  <c r="AH22"/>
  <c r="AJ23"/>
  <c r="AK12"/>
  <c r="AG14"/>
  <c r="AI15"/>
  <c r="AK16"/>
  <c r="AG18"/>
  <c r="AI19"/>
  <c r="AK20"/>
  <c r="AG22"/>
  <c r="R13"/>
  <c r="S16"/>
  <c r="R21"/>
  <c r="P23"/>
  <c r="S17"/>
  <c r="P15"/>
  <c r="R17"/>
  <c r="S20"/>
  <c r="P18"/>
  <c r="P14"/>
  <c r="S15"/>
  <c r="Q17"/>
  <c r="R20"/>
  <c r="P22"/>
  <c r="S23"/>
  <c r="P12"/>
  <c r="S13"/>
  <c r="Q15"/>
  <c r="Q11"/>
  <c r="P16"/>
  <c r="Q19"/>
  <c r="Q14"/>
  <c r="P19"/>
  <c r="Q22"/>
  <c r="R11"/>
  <c r="P17"/>
  <c r="R18"/>
  <c r="P20"/>
  <c r="S21"/>
  <c r="Q23"/>
  <c r="P13"/>
  <c r="Q16"/>
  <c r="R19"/>
  <c r="P21"/>
  <c r="Q12"/>
  <c r="R15"/>
  <c r="S18"/>
  <c r="Q20"/>
  <c r="R23"/>
  <c r="Q13"/>
  <c r="R16"/>
  <c r="S19"/>
  <c r="Q21"/>
  <c r="S14"/>
  <c r="S22"/>
  <c r="P11"/>
  <c r="O5"/>
  <c r="O11" s="1"/>
  <c r="AQ23"/>
  <c r="AP23"/>
  <c r="AQ22"/>
  <c r="AP22"/>
  <c r="AQ21"/>
  <c r="AP21"/>
  <c r="AQ20"/>
  <c r="AP20"/>
  <c r="AQ19"/>
  <c r="AP19"/>
  <c r="AQ18"/>
  <c r="AP18"/>
  <c r="AQ17"/>
  <c r="AP17"/>
  <c r="AQ16"/>
  <c r="AP16"/>
  <c r="AQ15"/>
  <c r="AP15"/>
  <c r="AQ14"/>
  <c r="AP14"/>
  <c r="AQ13"/>
  <c r="AP13"/>
  <c r="AQ12"/>
  <c r="AP12"/>
  <c r="AP11"/>
  <c r="AQ11"/>
  <c r="AC50"/>
  <c r="AC49"/>
  <c r="U11" l="1"/>
  <c r="O12"/>
  <c r="O19"/>
  <c r="Y19" s="1"/>
  <c r="Z19" s="1"/>
  <c r="AA19" s="1"/>
  <c r="AB19" s="1"/>
  <c r="AC19" s="1"/>
  <c r="O16"/>
  <c r="Y16" s="1"/>
  <c r="Z16" s="1"/>
  <c r="AA16" s="1"/>
  <c r="AB16" s="1"/>
  <c r="AC16" s="1"/>
  <c r="O17"/>
  <c r="Y17" s="1"/>
  <c r="Z17" s="1"/>
  <c r="AA17" s="1"/>
  <c r="AB17" s="1"/>
  <c r="AC17" s="1"/>
  <c r="O18"/>
  <c r="O22"/>
  <c r="O14"/>
  <c r="Y14" s="1"/>
  <c r="Z14" s="1"/>
  <c r="AA14" s="1"/>
  <c r="AB14" s="1"/>
  <c r="AC14" s="1"/>
  <c r="O20"/>
  <c r="O15"/>
  <c r="Y15" s="1"/>
  <c r="Z15" s="1"/>
  <c r="AA15" s="1"/>
  <c r="AB15" s="1"/>
  <c r="AC15" s="1"/>
  <c r="O23"/>
  <c r="O13"/>
  <c r="O21"/>
  <c r="Y21" s="1"/>
  <c r="Z21" s="1"/>
  <c r="AA21" s="1"/>
  <c r="AB21" s="1"/>
  <c r="AC21" s="1"/>
  <c r="Y11"/>
  <c r="Z11" s="1"/>
  <c r="AA11" s="1"/>
  <c r="AB11" s="1"/>
  <c r="Y12" l="1"/>
  <c r="Z12" s="1"/>
  <c r="AA12" s="1"/>
  <c r="AB12" s="1"/>
  <c r="AC12" s="1"/>
  <c r="U12"/>
  <c r="U15"/>
  <c r="U17"/>
  <c r="U23"/>
  <c r="Y23"/>
  <c r="Z23" s="1"/>
  <c r="AA23" s="1"/>
  <c r="AB23" s="1"/>
  <c r="AC23" s="1"/>
  <c r="U13"/>
  <c r="Y13"/>
  <c r="Z13" s="1"/>
  <c r="AA13" s="1"/>
  <c r="AB13" s="1"/>
  <c r="AC13" s="1"/>
  <c r="U18"/>
  <c r="Y18"/>
  <c r="Z18" s="1"/>
  <c r="AA18" s="1"/>
  <c r="AB18" s="1"/>
  <c r="AC18" s="1"/>
  <c r="U20"/>
  <c r="Y20"/>
  <c r="Z20" s="1"/>
  <c r="AA20" s="1"/>
  <c r="AB20" s="1"/>
  <c r="AC20" s="1"/>
  <c r="AC11"/>
  <c r="U22"/>
  <c r="Y22"/>
  <c r="Z22" s="1"/>
  <c r="AA22" s="1"/>
  <c r="AB22" s="1"/>
  <c r="AC22" s="1"/>
  <c r="U19"/>
  <c r="U16"/>
  <c r="U14"/>
  <c r="U21"/>
  <c r="Y10" l="1"/>
  <c r="U10" l="1"/>
  <c r="Z10" l="1"/>
  <c r="AA10" s="1"/>
  <c r="AC10" l="1"/>
  <c r="AB10"/>
</calcChain>
</file>

<file path=xl/sharedStrings.xml><?xml version="1.0" encoding="utf-8"?>
<sst xmlns="http://schemas.openxmlformats.org/spreadsheetml/2006/main" count="622" uniqueCount="161">
  <si>
    <t>Head</t>
  </si>
  <si>
    <t>SG1</t>
  </si>
  <si>
    <t>SG2</t>
  </si>
  <si>
    <t>SG3</t>
  </si>
  <si>
    <t>SG4</t>
  </si>
  <si>
    <t>(#)</t>
  </si>
  <si>
    <t>Compr.</t>
  </si>
  <si>
    <t>(με)</t>
  </si>
  <si>
    <t>(mm)</t>
  </si>
  <si>
    <t>1L-0</t>
  </si>
  <si>
    <t>1L-1</t>
  </si>
  <si>
    <t>1L-2</t>
  </si>
  <si>
    <t>1L-3</t>
  </si>
  <si>
    <t>1L-4</t>
  </si>
  <si>
    <t xml:space="preserve">Load </t>
  </si>
  <si>
    <t xml:space="preserve">Toe </t>
  </si>
  <si>
    <t xml:space="preserve">Incr. </t>
  </si>
  <si>
    <t>Load</t>
  </si>
  <si>
    <t>Q/με</t>
  </si>
  <si>
    <t>ΔQ/Δμε</t>
  </si>
  <si>
    <t>(GN)</t>
  </si>
  <si>
    <t>(kN)</t>
  </si>
  <si>
    <t>Incr.</t>
  </si>
  <si>
    <t>EA (GN) =</t>
  </si>
  <si>
    <t>Toe</t>
  </si>
  <si>
    <t>kN</t>
  </si>
  <si>
    <t>SG Depth (m) =</t>
  </si>
  <si>
    <t>COMPRESSION (mm) FROM STRAIN</t>
  </si>
  <si>
    <t>FORCE  FROM  STRAIN</t>
  </si>
  <si>
    <t>mm</t>
  </si>
  <si>
    <t>Acc.</t>
  </si>
  <si>
    <t>Depth (m) =</t>
  </si>
  <si>
    <t>Diff. (m) =</t>
  </si>
  <si>
    <t>GAGE  MOVEMENT FROM  STRAIN</t>
  </si>
  <si>
    <r>
      <t>Area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=</t>
    </r>
  </si>
  <si>
    <t>1L-5</t>
  </si>
  <si>
    <t>1L-6</t>
  </si>
  <si>
    <t>1L-7</t>
  </si>
  <si>
    <t>1L-8</t>
  </si>
  <si>
    <t>1L-9</t>
  </si>
  <si>
    <t>1L-10</t>
  </si>
  <si>
    <t>1L-11</t>
  </si>
  <si>
    <t>1L-12</t>
  </si>
  <si>
    <t>1L-13</t>
  </si>
  <si>
    <t>EA-line</t>
  </si>
  <si>
    <t>Total</t>
  </si>
  <si>
    <t>Shaft</t>
  </si>
  <si>
    <t>Toe Mv</t>
  </si>
  <si>
    <t>HeadMv</t>
  </si>
  <si>
    <t>Soil-Pile Settlement:</t>
  </si>
  <si>
    <t>Depth</t>
  </si>
  <si>
    <t>Elevation</t>
  </si>
  <si>
    <t>Effective Stress, σ'</t>
  </si>
  <si>
    <t>Soil Sc</t>
  </si>
  <si>
    <t>Pile S</t>
  </si>
  <si>
    <t>Soil-Pile ΔS</t>
  </si>
  <si>
    <t>Target Shaft, Rst</t>
  </si>
  <si>
    <t>t-z Force</t>
  </si>
  <si>
    <t>q-z Force</t>
  </si>
  <si>
    <t>Shaft Rst</t>
  </si>
  <si>
    <t>Pile Force</t>
  </si>
  <si>
    <t>m</t>
  </si>
  <si>
    <t>kPa</t>
  </si>
  <si>
    <t>%</t>
  </si>
  <si>
    <t>LOAD</t>
  </si>
  <si>
    <t>Total Load</t>
  </si>
  <si>
    <t>Shaft Resistance</t>
  </si>
  <si>
    <t>Toe Resistance</t>
  </si>
  <si>
    <t>Pile Compression</t>
  </si>
  <si>
    <t>Toe Movement</t>
  </si>
  <si>
    <t>Head Movement</t>
  </si>
  <si>
    <t>XX</t>
  </si>
  <si>
    <t>SG5</t>
  </si>
  <si>
    <t>STRAIN</t>
  </si>
  <si>
    <t>Diameter = 400 mm</t>
  </si>
  <si>
    <t>MOVEMENT</t>
  </si>
  <si>
    <t>"Meas."</t>
  </si>
  <si>
    <t xml:space="preserve">Shaft </t>
  </si>
  <si>
    <t>All test data (after reduction to end-of-load-increment)</t>
  </si>
  <si>
    <t>Compare to</t>
  </si>
  <si>
    <t>Finding the EA-parameter</t>
  </si>
  <si>
    <t>Estimated</t>
  </si>
  <si>
    <t>Sand</t>
  </si>
  <si>
    <r>
      <t>w</t>
    </r>
    <r>
      <rPr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 xml:space="preserve"> (%)</t>
    </r>
    <r>
      <rPr>
        <vertAlign val="subscript"/>
        <sz val="10"/>
        <color theme="1"/>
        <rFont val="Arial"/>
        <family val="2"/>
      </rPr>
      <t xml:space="preserve"> </t>
    </r>
  </si>
  <si>
    <t>Clay</t>
  </si>
  <si>
    <t>Soil Layer</t>
  </si>
  <si>
    <t>Soil</t>
  </si>
  <si>
    <t>e</t>
  </si>
  <si>
    <t>Gage</t>
  </si>
  <si>
    <t>Thickness</t>
  </si>
  <si>
    <t>Silty Clay</t>
  </si>
  <si>
    <t xml:space="preserve">Silt </t>
  </si>
  <si>
    <r>
      <t>ρ (kg/m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</si>
  <si>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SG3 @ 15.0 m</t>
  </si>
  <si>
    <t>SG4 @ 21.0 m</t>
  </si>
  <si>
    <t>SG5 @ 28.0 m</t>
  </si>
  <si>
    <t xml:space="preserve">    Calculations approximate the strain to the average between gages—linear distribution.</t>
  </si>
  <si>
    <t>E = 30 GPa ===&gt;</t>
  </si>
  <si>
    <t>Force in SGs calculated as EA times strain</t>
  </si>
  <si>
    <t>SG2 @ 10.0 m</t>
  </si>
  <si>
    <t>SG1 @  5.0 m</t>
  </si>
  <si>
    <t>Toe @ 30.0 m</t>
  </si>
  <si>
    <t>Compression back-calculated from measured strain</t>
  </si>
  <si>
    <t xml:space="preserve">The example presupposes basic knowledge of how to apply pile and soil parameters to pile analysis and some familiarity with operating UniPile  </t>
  </si>
  <si>
    <t xml:space="preserve">  The groundwater table at the time of the test was at 0.5 m depth</t>
  </si>
  <si>
    <r>
      <t>Compr.</t>
    </r>
    <r>
      <rPr>
        <b/>
        <sz val="12"/>
        <color rgb="FFFF0000"/>
        <rFont val="Arial"/>
        <family val="2"/>
      </rPr>
      <t>*</t>
    </r>
  </si>
  <si>
    <t>Analysis of results (fictitious) of a head-down static loading test</t>
  </si>
  <si>
    <t xml:space="preserve">The loading test schedule comprised 13 load increments, each 200 kN. The here presented records are reduced to the last reading per increment. </t>
  </si>
  <si>
    <r>
      <t xml:space="preserve">and the subsequent back-analysis steps. </t>
    </r>
    <r>
      <rPr>
        <b/>
        <sz val="10"/>
        <color theme="1"/>
        <rFont val="Arial"/>
        <family val="2"/>
      </rPr>
      <t>Step 1A</t>
    </r>
    <r>
      <rPr>
        <sz val="10"/>
        <color theme="1"/>
        <rFont val="Arial"/>
        <family val="2"/>
      </rPr>
      <t xml:space="preserve"> converts the measured strains to deformation by the assumption that the strain developed</t>
    </r>
  </si>
  <si>
    <t>Note, the uppermost gage, SG1, is affected by shaft resistance between the jack and the gage level, and, ordinarily, it is not suitable for the secant</t>
  </si>
  <si>
    <t>method, yet, employed here. Ordinarily, the secant method applies only to gage data unaffected by shaft shear, i.e., the gage must be</t>
  </si>
  <si>
    <t>SG5 at 28.0 m</t>
  </si>
  <si>
    <t>SG4 at 21.0 m</t>
  </si>
  <si>
    <t>SG3 at 15.0 m</t>
  </si>
  <si>
    <t>SG2 at 10.5 m</t>
  </si>
  <si>
    <t>SG1 at 5.0 m</t>
  </si>
  <si>
    <t>The case comprises the results of a static loading test on an instrumented circular 400 mm diameter concrete pile installed to 30.0 m depth.</t>
  </si>
  <si>
    <r>
      <rPr>
        <b/>
        <sz val="10"/>
        <color theme="1"/>
        <rFont val="Arial"/>
        <family val="2"/>
      </rPr>
      <t>Step 2A</t>
    </r>
    <r>
      <rPr>
        <sz val="10"/>
        <color theme="1"/>
        <rFont val="Arial"/>
        <family val="2"/>
      </rPr>
      <t xml:space="preserve"> (independent of Steps 1A and 1B) plots the applied load versus measured strain and compares the slope of the load-strain curves</t>
    </r>
  </si>
  <si>
    <r>
      <t xml:space="preserve">to EA-parameter. </t>
    </r>
    <r>
      <rPr>
        <b/>
        <sz val="10"/>
        <color theme="1"/>
        <rFont val="Arial"/>
        <family val="2"/>
      </rPr>
      <t>Step 2B</t>
    </r>
    <r>
      <rPr>
        <sz val="10"/>
        <color theme="1"/>
        <rFont val="Arial"/>
        <family val="2"/>
      </rPr>
      <t xml:space="preserve"> employs the secant modulus and tangent modulus methods to fine-tune the assessment of EA-parameter slope.</t>
    </r>
  </si>
  <si>
    <r>
      <t xml:space="preserve">linearly between the gage levels. </t>
    </r>
    <r>
      <rPr>
        <b/>
        <sz val="10"/>
        <color theme="1"/>
        <rFont val="Arial"/>
        <family val="2"/>
      </rPr>
      <t>Step 1B</t>
    </r>
    <r>
      <rPr>
        <sz val="10"/>
        <color theme="1"/>
        <rFont val="Arial"/>
        <family val="2"/>
      </rPr>
      <t xml:space="preserve"> subtracts the compressions from the measured pile head movement to obtain the movement at each</t>
    </r>
  </si>
  <si>
    <t>Second, it provides the means to plot and review the force values (computed from the strain records) versus movement.</t>
  </si>
  <si>
    <r>
      <t>The tab called "</t>
    </r>
    <r>
      <rPr>
        <b/>
        <u/>
        <sz val="10"/>
        <color theme="1"/>
        <rFont val="Arial"/>
        <family val="2"/>
      </rPr>
      <t>TEST DATA and BACK-ANALYSIS</t>
    </r>
    <r>
      <rPr>
        <sz val="10"/>
        <color theme="1"/>
        <rFont val="Arial"/>
        <family val="2"/>
      </rPr>
      <t xml:space="preserve">" contains the test data, as reduced from the field records, a plot of load-movement records, </t>
    </r>
  </si>
  <si>
    <t>placed close to the pile-head. The process determines the EA-parameter for the case to be 3.8 GN, corresponding to an E-modulus of 30 GPa.</t>
  </si>
  <si>
    <r>
      <t>Step 3</t>
    </r>
    <r>
      <rPr>
        <sz val="10"/>
        <color theme="1"/>
        <rFont val="Arial"/>
        <family val="2"/>
      </rPr>
      <t xml:space="preserve"> applies the EA-parameter determined in Step 2B to convert the measured strains to force and to plot the force distribution.</t>
    </r>
  </si>
  <si>
    <r>
      <t>resistance, r</t>
    </r>
    <r>
      <rPr>
        <vertAlign val="subscript"/>
        <sz val="10"/>
        <color theme="1"/>
        <rFont val="Arial"/>
        <family val="2"/>
      </rPr>
      <t>s</t>
    </r>
    <r>
      <rPr>
        <sz val="10"/>
        <color theme="1"/>
        <rFont val="Arial"/>
        <family val="2"/>
      </rPr>
      <t>) assigned to a specific target movement and the t-z function expresses how the ß (or r</t>
    </r>
    <r>
      <rPr>
        <vertAlign val="subscript"/>
        <sz val="10"/>
        <color theme="1"/>
        <rFont val="Arial"/>
        <family val="2"/>
      </rPr>
      <t>s</t>
    </r>
    <r>
      <rPr>
        <sz val="10"/>
        <color theme="1"/>
        <rFont val="Arial"/>
        <family val="2"/>
      </rPr>
      <t>) changes with the movement.</t>
    </r>
  </si>
  <si>
    <r>
      <t>The tab called "</t>
    </r>
    <r>
      <rPr>
        <b/>
        <u/>
        <sz val="10"/>
        <color theme="1"/>
        <rFont val="Arial"/>
        <family val="2"/>
      </rPr>
      <t>Load-Mvmnt Assessment</t>
    </r>
    <r>
      <rPr>
        <sz val="10"/>
        <color theme="1"/>
        <rFont val="Arial"/>
        <family val="2"/>
      </rPr>
      <t xml:space="preserve">" demonstrates </t>
    </r>
    <r>
      <rPr>
        <b/>
        <sz val="10"/>
        <color theme="1"/>
        <rFont val="Arial"/>
        <family val="2"/>
      </rPr>
      <t>Step 4</t>
    </r>
    <r>
      <rPr>
        <sz val="10"/>
        <color theme="1"/>
        <rFont val="Arial"/>
        <family val="2"/>
      </rPr>
      <t xml:space="preserve"> of the process aided by the software UniPile6 (www.unisoftGS.com)</t>
    </r>
  </si>
  <si>
    <t>to establish the target resistances and t-z functions for each soil layer. The target resistance is the beta-coefficient (or target unit</t>
  </si>
  <si>
    <t>produced in Step 1B and Step 3. The target resistance is then matched to the observed resistance for that movement. Simply do a</t>
  </si>
  <si>
    <t>couple of UniPile runs with varying ß until the calculated target resistance matches the measured resistance. Then, choose a t-z</t>
  </si>
  <si>
    <t xml:space="preserve">Suitable target movements lie within the range of 5 through 10 mm chosen from the force movement curves displayed in the graphs </t>
  </si>
  <si>
    <t>The  Step 4 tables comprise the full, column-width reduced, UniPile output tables, The final (after fitting) force-movement records</t>
  </si>
  <si>
    <t>are plotted in the main graph. The graphs of the final, by-trial-and-error determined, q-z and t-z functions are copied below the graph.</t>
  </si>
  <si>
    <t>The design of a piled foundation always requires establishing the expected settlement of the pile head for the sustained load.</t>
  </si>
  <si>
    <r>
      <t xml:space="preserve">For an uncomplicated case, the pile-head movement of the static loading test usually provides sufficient information. </t>
    </r>
    <r>
      <rPr>
        <b/>
        <sz val="10"/>
        <color theme="1"/>
        <rFont val="Arial"/>
        <family val="2"/>
      </rPr>
      <t xml:space="preserve">Step 5 in </t>
    </r>
  </si>
  <si>
    <t>different sustained loads: 80, 1,200, and 1,600 kN, as calculated by UniPile for the now calibrated single-pile case.</t>
  </si>
  <si>
    <t>The issue of settlement enters the picture if the project expects excavations or fills or if there is general subsidence at the site.</t>
  </si>
  <si>
    <t>For example, for an 800-kN sustained load, Step 5B shows the UniPile6 calculation of the effect of a subsidence expected to amount</t>
  </si>
  <si>
    <t xml:space="preserve">to 200 mm over the long-term: the UniPile6 output comprises the settlement of the pile and soil, depth to the equilibrium plane, and  </t>
  </si>
  <si>
    <t>the magnitude of the drag force per the "Unified Method" per the forthcoming new edition of the AASHTO Specs.</t>
  </si>
  <si>
    <t>Head-Down Loading Test. Test Conditions</t>
  </si>
  <si>
    <t>Head-Down Loading Test. After excavation to 6 m depth.</t>
  </si>
  <si>
    <t xml:space="preserve">A static loading test is often the first action on a site and the test results are applied to the foundations with analysis unaffected </t>
  </si>
  <si>
    <t>loading test to the simulated (effective stress) graph of the test assumed performed after a two-storey basement excavation,</t>
  </si>
  <si>
    <t>The purpose of the example is to learn how to apply a UniPile analysis to a back-analysis and assessment. The example is based on typical</t>
  </si>
  <si>
    <t>test results, but it is totally "fake", only true in demonstrating how a back-analysis is performed on a real case.</t>
  </si>
  <si>
    <t>The instrumentation was composed of 5 vibrating-wire gage levels and a toe-telltale measuring axial strain and pile compression, respectively.</t>
  </si>
  <si>
    <t>of the gage levels. This serves two objectives. First, a check on the reliability of the strain records and telltale-measured pile compression.</t>
  </si>
  <si>
    <t>The procedure starts with the pile toe response and proceeds upward from the pile toe calculating one gage level at the time.</t>
  </si>
  <si>
    <t>UniPile6 output for the pile with the pile head placed at the gage depth.</t>
  </si>
  <si>
    <t>If the toe response is not known, it is estimated, i.e., extrapolated in the Step 3 table. Each gage response, for example, uses the</t>
  </si>
  <si>
    <t xml:space="preserve"> i.e., the second graph represent the actual foundation response.</t>
  </si>
  <si>
    <r>
      <t>the tab called "</t>
    </r>
    <r>
      <rPr>
        <b/>
        <u/>
        <sz val="10"/>
        <color theme="1"/>
        <rFont val="Arial"/>
        <family val="2"/>
      </rPr>
      <t>Force &amp; Settlement Distribution</t>
    </r>
    <r>
      <rPr>
        <sz val="10"/>
        <color theme="1"/>
        <rFont val="Arial"/>
        <family val="2"/>
      </rPr>
      <t>" compiles the pile-head settlement and settlement distributions for three</t>
    </r>
  </si>
  <si>
    <r>
      <t>by later actions such as excavations for basement. The tab called "</t>
    </r>
    <r>
      <rPr>
        <b/>
        <u/>
        <sz val="10"/>
        <color theme="1"/>
        <rFont val="Arial"/>
        <family val="2"/>
      </rPr>
      <t>Bearing</t>
    </r>
    <r>
      <rPr>
        <sz val="10"/>
        <color theme="1"/>
        <rFont val="Arial"/>
        <family val="2"/>
      </rPr>
      <t>"  compares the load-movement graph of the static</t>
    </r>
  </si>
  <si>
    <t xml:space="preserve"> function and try it out with different function coefficient until the UniPile calculated force-movement curve matches the measured.</t>
  </si>
  <si>
    <t>Bengt H. Fellenius</t>
  </si>
  <si>
    <t>Finally, please note that I might have made a typo somewhere. Easy happens because faking a test takes more effort and</t>
  </si>
  <si>
    <t>October 2025</t>
  </si>
  <si>
    <t xml:space="preserve">concentration than that required for analysis of a real test. The purpose of this example is not to show an example of results </t>
  </si>
  <si>
    <t>Movement from accumulated strain</t>
  </si>
  <si>
    <t>current one and meet both objectives at the same time.</t>
  </si>
  <si>
    <t xml:space="preserve">of an analysis, but to illustrate of the process of analysis. Some time in the future, I might have a real test, to replace the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</si>
</sst>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_ "/>
    <numFmt numFmtId="166" formatCode="#,##0.0"/>
  </numFmts>
  <fonts count="2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name val="Cambria"/>
      <family val="1"/>
    </font>
    <font>
      <b/>
      <sz val="14"/>
      <name val="Arial"/>
      <family val="2"/>
    </font>
    <font>
      <b/>
      <sz val="10"/>
      <color theme="1"/>
      <name val="Arial"/>
      <family val="2"/>
    </font>
    <font>
      <sz val="8"/>
      <name val="돋움"/>
      <family val="3"/>
      <charset val="129"/>
    </font>
    <font>
      <b/>
      <sz val="10"/>
      <color rgb="FF0000FF"/>
      <name val="Arial"/>
      <family val="2"/>
    </font>
    <font>
      <vertAlign val="superscript"/>
      <sz val="10"/>
      <color rgb="FF000000"/>
      <name val="Arial"/>
      <family val="2"/>
    </font>
    <font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06">
    <xf numFmtId="0" fontId="0" fillId="0" borderId="0" xfId="0"/>
    <xf numFmtId="0" fontId="11" fillId="0" borderId="0" xfId="6" applyFont="1" applyAlignment="1">
      <alignment horizontal="left" vertical="center"/>
    </xf>
    <xf numFmtId="0" fontId="6" fillId="0" borderId="0" xfId="6" applyFont="1"/>
    <xf numFmtId="0" fontId="3" fillId="0" borderId="0" xfId="6" applyFont="1"/>
    <xf numFmtId="164" fontId="8" fillId="0" borderId="0" xfId="6" applyNumberFormat="1" applyFont="1" applyAlignment="1">
      <alignment horizontal="center"/>
    </xf>
    <xf numFmtId="2" fontId="8" fillId="0" borderId="0" xfId="6" applyNumberFormat="1" applyFont="1" applyAlignment="1">
      <alignment horizontal="center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164" fontId="5" fillId="0" borderId="9" xfId="6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5" fillId="0" borderId="9" xfId="6" applyNumberFormat="1" applyFont="1" applyFill="1" applyBorder="1" applyAlignment="1">
      <alignment horizontal="center" vertical="center" wrapText="1"/>
    </xf>
    <xf numFmtId="2" fontId="5" fillId="0" borderId="7" xfId="6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6" applyFont="1"/>
    <xf numFmtId="2" fontId="0" fillId="0" borderId="0" xfId="6" applyNumberFormat="1" applyFont="1"/>
    <xf numFmtId="3" fontId="0" fillId="0" borderId="0" xfId="6" applyNumberFormat="1" applyFont="1" applyBorder="1" applyAlignment="1">
      <alignment horizontal="center"/>
    </xf>
    <xf numFmtId="0" fontId="10" fillId="0" borderId="0" xfId="2" applyFont="1" applyAlignment="1">
      <alignment horizontal="center" vertical="top"/>
    </xf>
    <xf numFmtId="0" fontId="0" fillId="0" borderId="0" xfId="6" applyFont="1" applyAlignment="1">
      <alignment horizontal="center"/>
    </xf>
    <xf numFmtId="0" fontId="0" fillId="0" borderId="0" xfId="6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3" fillId="0" borderId="0" xfId="6" applyNumberFormat="1" applyFont="1" applyBorder="1" applyAlignment="1">
      <alignment horizontal="center"/>
    </xf>
    <xf numFmtId="4" fontId="0" fillId="0" borderId="2" xfId="6" applyNumberFormat="1" applyFont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2" fontId="5" fillId="0" borderId="6" xfId="6" applyNumberFormat="1" applyFont="1" applyFill="1" applyBorder="1" applyAlignment="1">
      <alignment horizontal="center" vertical="center" wrapText="1"/>
    </xf>
    <xf numFmtId="2" fontId="5" fillId="0" borderId="8" xfId="6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164" fontId="5" fillId="0" borderId="10" xfId="6" applyNumberFormat="1" applyFont="1" applyBorder="1" applyAlignment="1">
      <alignment horizontal="center" vertical="center" wrapText="1"/>
    </xf>
    <xf numFmtId="2" fontId="5" fillId="0" borderId="10" xfId="6" applyNumberFormat="1" applyFont="1" applyFill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0" fontId="0" fillId="0" borderId="0" xfId="6" applyFont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Border="1" applyAlignment="1">
      <alignment horizontal="center" vertical="center"/>
    </xf>
    <xf numFmtId="2" fontId="7" fillId="0" borderId="0" xfId="6" applyNumberFormat="1" applyFont="1" applyAlignment="1">
      <alignment horizontal="left" vertical="center"/>
    </xf>
    <xf numFmtId="0" fontId="7" fillId="0" borderId="0" xfId="6" applyFont="1" applyAlignment="1">
      <alignment horizontal="left" vertical="center"/>
    </xf>
    <xf numFmtId="4" fontId="0" fillId="0" borderId="0" xfId="6" applyNumberFormat="1" applyFont="1" applyBorder="1" applyAlignment="1">
      <alignment horizontal="center"/>
    </xf>
    <xf numFmtId="4" fontId="0" fillId="0" borderId="7" xfId="6" applyNumberFormat="1" applyFont="1" applyBorder="1" applyAlignment="1">
      <alignment horizontal="center"/>
    </xf>
    <xf numFmtId="4" fontId="0" fillId="0" borderId="8" xfId="6" applyNumberFormat="1" applyFont="1" applyBorder="1" applyAlignment="1">
      <alignment horizontal="center"/>
    </xf>
    <xf numFmtId="0" fontId="10" fillId="0" borderId="0" xfId="2" applyFont="1" applyAlignment="1">
      <alignment horizontal="right" vertical="top"/>
    </xf>
    <xf numFmtId="0" fontId="10" fillId="0" borderId="0" xfId="2" applyFont="1" applyAlignment="1">
      <alignment horizontal="center" vertical="center"/>
    </xf>
    <xf numFmtId="0" fontId="3" fillId="0" borderId="1" xfId="9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0" fontId="3" fillId="0" borderId="2" xfId="9" applyFont="1" applyBorder="1" applyAlignment="1">
      <alignment horizontal="center"/>
    </xf>
    <xf numFmtId="14" fontId="12" fillId="0" borderId="0" xfId="9" applyNumberFormat="1" applyFont="1" applyFill="1" applyBorder="1" applyAlignment="1">
      <alignment horizontal="left" vertical="center"/>
    </xf>
    <xf numFmtId="0" fontId="6" fillId="0" borderId="0" xfId="9" applyFont="1"/>
    <xf numFmtId="2" fontId="5" fillId="0" borderId="1" xfId="9" applyNumberFormat="1" applyFont="1" applyFill="1" applyBorder="1" applyAlignment="1">
      <alignment horizontal="center" vertical="center"/>
    </xf>
    <xf numFmtId="2" fontId="5" fillId="0" borderId="1" xfId="9" applyNumberFormat="1" applyFont="1" applyFill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3" fillId="0" borderId="5" xfId="6" applyFont="1" applyBorder="1" applyAlignment="1">
      <alignment horizontal="center"/>
    </xf>
    <xf numFmtId="0" fontId="3" fillId="0" borderId="4" xfId="6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1" xfId="6" applyFont="1" applyBorder="1" applyAlignment="1">
      <alignment horizontal="center"/>
    </xf>
    <xf numFmtId="3" fontId="0" fillId="0" borderId="2" xfId="6" applyNumberFormat="1" applyFont="1" applyBorder="1" applyAlignment="1">
      <alignment horizontal="center"/>
    </xf>
    <xf numFmtId="0" fontId="3" fillId="0" borderId="2" xfId="6" applyFont="1" applyBorder="1" applyAlignment="1">
      <alignment horizontal="center"/>
    </xf>
    <xf numFmtId="0" fontId="0" fillId="0" borderId="2" xfId="6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" fontId="0" fillId="0" borderId="1" xfId="6" applyNumberFormat="1" applyFont="1" applyBorder="1" applyAlignment="1">
      <alignment horizontal="center"/>
    </xf>
    <xf numFmtId="4" fontId="0" fillId="0" borderId="6" xfId="6" applyNumberFormat="1" applyFont="1" applyBorder="1" applyAlignment="1">
      <alignment horizontal="center"/>
    </xf>
    <xf numFmtId="2" fontId="5" fillId="0" borderId="0" xfId="6" applyNumberFormat="1" applyFont="1" applyFill="1" applyBorder="1" applyAlignment="1">
      <alignment horizontal="center" vertical="center" wrapText="1"/>
    </xf>
    <xf numFmtId="3" fontId="0" fillId="0" borderId="1" xfId="6" applyNumberFormat="1" applyFont="1" applyBorder="1" applyAlignment="1">
      <alignment horizontal="center"/>
    </xf>
    <xf numFmtId="165" fontId="3" fillId="0" borderId="0" xfId="6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top"/>
    </xf>
    <xf numFmtId="2" fontId="5" fillId="0" borderId="5" xfId="6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1" xfId="6" applyFont="1" applyBorder="1" applyAlignment="1">
      <alignment horizontal="center"/>
    </xf>
    <xf numFmtId="2" fontId="5" fillId="0" borderId="2" xfId="6" applyNumberFormat="1" applyFont="1" applyFill="1" applyBorder="1" applyAlignment="1">
      <alignment horizontal="center" vertical="center" wrapText="1"/>
    </xf>
    <xf numFmtId="2" fontId="5" fillId="0" borderId="1" xfId="6" applyNumberFormat="1" applyFont="1" applyFill="1" applyBorder="1" applyAlignment="1">
      <alignment horizontal="center" vertical="center" wrapText="1"/>
    </xf>
    <xf numFmtId="0" fontId="0" fillId="0" borderId="4" xfId="6" applyFont="1" applyBorder="1" applyAlignment="1">
      <alignment horizontal="center"/>
    </xf>
    <xf numFmtId="3" fontId="0" fillId="0" borderId="7" xfId="6" applyNumberFormat="1" applyFont="1" applyBorder="1" applyAlignment="1">
      <alignment horizontal="center"/>
    </xf>
    <xf numFmtId="3" fontId="0" fillId="0" borderId="6" xfId="6" applyNumberFormat="1" applyFont="1" applyBorder="1" applyAlignment="1">
      <alignment horizontal="center"/>
    </xf>
    <xf numFmtId="3" fontId="0" fillId="0" borderId="8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6" applyFont="1" applyBorder="1" applyAlignment="1">
      <alignment horizontal="center"/>
    </xf>
    <xf numFmtId="0" fontId="3" fillId="0" borderId="15" xfId="6" applyFont="1" applyBorder="1" applyAlignment="1">
      <alignment horizontal="center"/>
    </xf>
    <xf numFmtId="0" fontId="0" fillId="0" borderId="15" xfId="6" applyFont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4" fontId="0" fillId="0" borderId="15" xfId="6" applyNumberFormat="1" applyFont="1" applyBorder="1" applyAlignment="1">
      <alignment horizontal="center"/>
    </xf>
    <xf numFmtId="166" fontId="0" fillId="0" borderId="1" xfId="6" applyNumberFormat="1" applyFont="1" applyBorder="1" applyAlignment="1">
      <alignment horizontal="center"/>
    </xf>
    <xf numFmtId="166" fontId="0" fillId="0" borderId="0" xfId="6" applyNumberFormat="1" applyFont="1" applyBorder="1" applyAlignment="1">
      <alignment horizontal="center"/>
    </xf>
    <xf numFmtId="166" fontId="0" fillId="0" borderId="2" xfId="6" applyNumberFormat="1" applyFont="1" applyBorder="1" applyAlignment="1">
      <alignment horizontal="center"/>
    </xf>
    <xf numFmtId="3" fontId="5" fillId="0" borderId="15" xfId="9" applyNumberFormat="1" applyFont="1" applyFill="1" applyBorder="1" applyAlignment="1">
      <alignment horizontal="center"/>
    </xf>
    <xf numFmtId="3" fontId="5" fillId="0" borderId="15" xfId="9" applyNumberFormat="1" applyFont="1" applyFill="1" applyBorder="1" applyAlignment="1">
      <alignment horizontal="center" vertical="center"/>
    </xf>
    <xf numFmtId="3" fontId="5" fillId="0" borderId="10" xfId="9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0" fillId="0" borderId="0" xfId="0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9" applyFont="1" applyAlignment="1">
      <alignment vertical="center"/>
    </xf>
    <xf numFmtId="166" fontId="3" fillId="0" borderId="0" xfId="9" applyNumberFormat="1" applyFont="1" applyAlignment="1">
      <alignment horizontal="left" vertical="center"/>
    </xf>
    <xf numFmtId="0" fontId="0" fillId="0" borderId="0" xfId="0" applyBorder="1"/>
    <xf numFmtId="3" fontId="0" fillId="0" borderId="3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0" xfId="9" applyFont="1" applyBorder="1"/>
    <xf numFmtId="0" fontId="0" fillId="0" borderId="0" xfId="9" applyFont="1"/>
    <xf numFmtId="0" fontId="3" fillId="0" borderId="1" xfId="9" applyFont="1" applyBorder="1" applyAlignment="1">
      <alignment horizontal="center" wrapText="1"/>
    </xf>
    <xf numFmtId="0" fontId="3" fillId="0" borderId="0" xfId="9" applyFont="1" applyBorder="1" applyAlignment="1">
      <alignment horizontal="center" wrapText="1"/>
    </xf>
    <xf numFmtId="0" fontId="3" fillId="0" borderId="2" xfId="9" applyFont="1" applyBorder="1" applyAlignment="1">
      <alignment horizontal="center" wrapText="1"/>
    </xf>
    <xf numFmtId="164" fontId="3" fillId="0" borderId="1" xfId="9" applyNumberFormat="1" applyFont="1" applyBorder="1" applyAlignment="1">
      <alignment horizontal="center"/>
    </xf>
    <xf numFmtId="164" fontId="3" fillId="0" borderId="0" xfId="9" applyNumberFormat="1" applyFont="1" applyBorder="1" applyAlignment="1">
      <alignment horizontal="center"/>
    </xf>
    <xf numFmtId="4" fontId="3" fillId="0" borderId="0" xfId="9" applyNumberFormat="1" applyFont="1" applyBorder="1" applyAlignment="1">
      <alignment horizontal="center"/>
    </xf>
    <xf numFmtId="3" fontId="3" fillId="0" borderId="0" xfId="9" applyNumberFormat="1" applyFont="1" applyBorder="1" applyAlignment="1">
      <alignment horizontal="center"/>
    </xf>
    <xf numFmtId="3" fontId="3" fillId="0" borderId="2" xfId="9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0" fillId="0" borderId="6" xfId="9" applyNumberFormat="1" applyFont="1" applyBorder="1"/>
    <xf numFmtId="164" fontId="0" fillId="0" borderId="7" xfId="9" applyNumberFormat="1" applyFont="1" applyBorder="1"/>
    <xf numFmtId="0" fontId="0" fillId="0" borderId="7" xfId="9" applyFont="1" applyBorder="1"/>
    <xf numFmtId="4" fontId="0" fillId="0" borderId="7" xfId="9" applyNumberFormat="1" applyFont="1" applyBorder="1"/>
    <xf numFmtId="3" fontId="0" fillId="0" borderId="7" xfId="9" applyNumberFormat="1" applyFont="1" applyBorder="1"/>
    <xf numFmtId="3" fontId="0" fillId="0" borderId="8" xfId="9" applyNumberFormat="1" applyFont="1" applyBorder="1"/>
    <xf numFmtId="164" fontId="3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0" fillId="0" borderId="0" xfId="9" applyNumberFormat="1" applyFont="1"/>
    <xf numFmtId="3" fontId="0" fillId="0" borderId="0" xfId="9" applyNumberFormat="1" applyFont="1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9" applyNumberFormat="1" applyFont="1" applyBorder="1" applyAlignment="1">
      <alignment horizontal="center"/>
    </xf>
    <xf numFmtId="4" fontId="0" fillId="0" borderId="10" xfId="6" applyNumberFormat="1" applyFont="1" applyBorder="1" applyAlignment="1">
      <alignment horizontal="center"/>
    </xf>
    <xf numFmtId="3" fontId="17" fillId="0" borderId="2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4" xfId="6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Font="1" applyBorder="1"/>
    <xf numFmtId="4" fontId="0" fillId="0" borderId="0" xfId="0" applyNumberFormat="1"/>
    <xf numFmtId="166" fontId="0" fillId="0" borderId="7" xfId="0" applyNumberFormat="1" applyBorder="1" applyAlignment="1">
      <alignment horizontal="center"/>
    </xf>
    <xf numFmtId="3" fontId="5" fillId="0" borderId="0" xfId="9" applyNumberFormat="1" applyFont="1" applyFill="1" applyBorder="1" applyAlignment="1">
      <alignment horizontal="center"/>
    </xf>
    <xf numFmtId="3" fontId="5" fillId="0" borderId="0" xfId="9" applyNumberFormat="1" applyFont="1" applyFill="1" applyBorder="1" applyAlignment="1">
      <alignment horizontal="center" vertical="center"/>
    </xf>
    <xf numFmtId="3" fontId="5" fillId="0" borderId="2" xfId="9" applyNumberFormat="1" applyFont="1" applyFill="1" applyBorder="1" applyAlignment="1">
      <alignment horizontal="center"/>
    </xf>
    <xf numFmtId="2" fontId="5" fillId="0" borderId="0" xfId="9" applyNumberFormat="1" applyFont="1" applyFill="1" applyBorder="1" applyAlignment="1">
      <alignment horizontal="center" vertical="center"/>
    </xf>
    <xf numFmtId="0" fontId="10" fillId="0" borderId="12" xfId="2" applyFont="1" applyBorder="1" applyAlignment="1">
      <alignment horizontal="center" vertical="top"/>
    </xf>
    <xf numFmtId="0" fontId="13" fillId="0" borderId="13" xfId="0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top"/>
    </xf>
    <xf numFmtId="164" fontId="5" fillId="0" borderId="3" xfId="6" applyNumberFormat="1" applyFont="1" applyBorder="1" applyAlignment="1">
      <alignment horizontal="center" vertical="center" wrapText="1"/>
    </xf>
    <xf numFmtId="2" fontId="5" fillId="0" borderId="4" xfId="6" applyNumberFormat="1" applyFont="1" applyFill="1" applyBorder="1" applyAlignment="1">
      <alignment horizontal="center" vertical="center" wrapText="1"/>
    </xf>
    <xf numFmtId="164" fontId="5" fillId="0" borderId="6" xfId="6" applyNumberFormat="1" applyFont="1" applyBorder="1" applyAlignment="1">
      <alignment horizontal="center" vertical="center" wrapText="1"/>
    </xf>
    <xf numFmtId="164" fontId="5" fillId="0" borderId="1" xfId="9" applyNumberFormat="1" applyFont="1" applyFill="1" applyBorder="1" applyAlignment="1">
      <alignment horizontal="center"/>
    </xf>
    <xf numFmtId="2" fontId="5" fillId="0" borderId="0" xfId="9" applyNumberFormat="1" applyFont="1" applyFill="1" applyBorder="1" applyAlignment="1">
      <alignment horizontal="center"/>
    </xf>
    <xf numFmtId="2" fontId="5" fillId="0" borderId="2" xfId="9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5" fillId="0" borderId="0" xfId="9" applyNumberFormat="1" applyFont="1" applyFill="1" applyBorder="1" applyAlignment="1">
      <alignment horizontal="center" vertical="center"/>
    </xf>
    <xf numFmtId="164" fontId="5" fillId="0" borderId="6" xfId="9" applyNumberFormat="1" applyFont="1" applyFill="1" applyBorder="1" applyAlignment="1">
      <alignment horizontal="center" vertical="center"/>
    </xf>
    <xf numFmtId="2" fontId="5" fillId="0" borderId="7" xfId="9" applyNumberFormat="1" applyFont="1" applyFill="1" applyBorder="1" applyAlignment="1">
      <alignment horizontal="center" vertical="center"/>
    </xf>
    <xf numFmtId="2" fontId="5" fillId="0" borderId="8" xfId="9" applyNumberFormat="1" applyFont="1" applyFill="1" applyBorder="1" applyAlignment="1">
      <alignment horizontal="center" vertical="center"/>
    </xf>
    <xf numFmtId="0" fontId="19" fillId="0" borderId="0" xfId="0" applyFont="1"/>
    <xf numFmtId="0" fontId="0" fillId="0" borderId="3" xfId="0" applyFont="1" applyFill="1" applyBorder="1" applyAlignment="1"/>
    <xf numFmtId="3" fontId="5" fillId="0" borderId="4" xfId="9" applyNumberFormat="1" applyFont="1" applyFill="1" applyBorder="1" applyAlignment="1">
      <alignment vertical="center"/>
    </xf>
    <xf numFmtId="164" fontId="5" fillId="0" borderId="4" xfId="9" applyNumberFormat="1" applyFont="1" applyFill="1" applyBorder="1" applyAlignment="1">
      <alignment vertical="center"/>
    </xf>
    <xf numFmtId="2" fontId="5" fillId="0" borderId="4" xfId="9" applyNumberFormat="1" applyFont="1" applyFill="1" applyBorder="1" applyAlignment="1">
      <alignment vertical="center"/>
    </xf>
    <xf numFmtId="2" fontId="5" fillId="0" borderId="5" xfId="9" applyNumberFormat="1" applyFont="1" applyFill="1" applyBorder="1" applyAlignment="1">
      <alignment vertical="center"/>
    </xf>
    <xf numFmtId="4" fontId="8" fillId="0" borderId="7" xfId="6" applyNumberFormat="1" applyFont="1" applyBorder="1" applyAlignment="1">
      <alignment horizontal="center"/>
    </xf>
    <xf numFmtId="4" fontId="8" fillId="0" borderId="8" xfId="6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3" fontId="8" fillId="0" borderId="7" xfId="6" applyNumberFormat="1" applyFont="1" applyBorder="1" applyAlignment="1">
      <alignment horizontal="center"/>
    </xf>
    <xf numFmtId="3" fontId="8" fillId="0" borderId="8" xfId="6" applyNumberFormat="1" applyFont="1" applyBorder="1" applyAlignment="1">
      <alignment horizontal="center"/>
    </xf>
    <xf numFmtId="4" fontId="0" fillId="0" borderId="9" xfId="6" applyNumberFormat="1" applyFont="1" applyBorder="1" applyAlignment="1">
      <alignment horizontal="center"/>
    </xf>
    <xf numFmtId="166" fontId="0" fillId="0" borderId="13" xfId="0" applyNumberFormat="1" applyFont="1" applyBorder="1" applyAlignment="1">
      <alignment horizontal="center" vertical="center"/>
    </xf>
    <xf numFmtId="166" fontId="0" fillId="0" borderId="14" xfId="0" applyNumberFormat="1" applyFont="1" applyBorder="1" applyAlignment="1">
      <alignment horizontal="center" vertical="center"/>
    </xf>
    <xf numFmtId="166" fontId="0" fillId="0" borderId="6" xfId="6" applyNumberFormat="1" applyFont="1" applyBorder="1" applyAlignment="1">
      <alignment horizontal="center"/>
    </xf>
    <xf numFmtId="166" fontId="0" fillId="0" borderId="7" xfId="6" applyNumberFormat="1" applyFont="1" applyBorder="1" applyAlignment="1">
      <alignment horizontal="center"/>
    </xf>
    <xf numFmtId="166" fontId="0" fillId="0" borderId="8" xfId="6" applyNumberFormat="1" applyFont="1" applyBorder="1" applyAlignment="1">
      <alignment horizontal="center"/>
    </xf>
    <xf numFmtId="0" fontId="0" fillId="0" borderId="5" xfId="6" applyFont="1" applyBorder="1" applyAlignment="1">
      <alignment horizontal="center"/>
    </xf>
    <xf numFmtId="0" fontId="3" fillId="0" borderId="7" xfId="6" applyFont="1" applyBorder="1"/>
    <xf numFmtId="0" fontId="3" fillId="0" borderId="6" xfId="6" applyFont="1" applyBorder="1"/>
    <xf numFmtId="165" fontId="3" fillId="0" borderId="8" xfId="6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164" fontId="0" fillId="0" borderId="12" xfId="0" applyNumberFormat="1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17" fillId="0" borderId="5" xfId="6" applyFont="1" applyBorder="1" applyAlignment="1">
      <alignment horizontal="center"/>
    </xf>
    <xf numFmtId="0" fontId="3" fillId="0" borderId="8" xfId="6" applyFont="1" applyBorder="1"/>
    <xf numFmtId="0" fontId="0" fillId="0" borderId="8" xfId="6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13" fillId="0" borderId="15" xfId="6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3" fontId="0" fillId="0" borderId="15" xfId="6" applyNumberFormat="1" applyFont="1" applyBorder="1" applyAlignment="1">
      <alignment horizontal="center"/>
    </xf>
    <xf numFmtId="3" fontId="0" fillId="0" borderId="10" xfId="6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3" xfId="6" applyNumberFormat="1" applyFont="1" applyBorder="1" applyAlignment="1">
      <alignment horizontal="center"/>
    </xf>
    <xf numFmtId="3" fontId="0" fillId="0" borderId="4" xfId="6" applyNumberFormat="1" applyFont="1" applyBorder="1" applyAlignment="1">
      <alignment horizontal="center"/>
    </xf>
    <xf numFmtId="3" fontId="0" fillId="0" borderId="5" xfId="6" applyNumberFormat="1" applyFont="1" applyBorder="1" applyAlignment="1">
      <alignment horizontal="center"/>
    </xf>
    <xf numFmtId="4" fontId="3" fillId="0" borderId="15" xfId="6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17" fillId="0" borderId="0" xfId="6" applyFont="1" applyBorder="1" applyAlignment="1">
      <alignment horizontal="center"/>
    </xf>
    <xf numFmtId="0" fontId="0" fillId="0" borderId="0" xfId="6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7" xfId="6" applyFont="1" applyBorder="1"/>
    <xf numFmtId="0" fontId="0" fillId="0" borderId="6" xfId="6" applyFont="1" applyBorder="1" applyAlignment="1">
      <alignment horizontal="left" vertical="center"/>
    </xf>
    <xf numFmtId="4" fontId="3" fillId="0" borderId="0" xfId="9" applyNumberFormat="1" applyFont="1" applyAlignment="1">
      <alignment horizontal="left" vertical="center"/>
    </xf>
    <xf numFmtId="0" fontId="6" fillId="0" borderId="8" xfId="6" applyFont="1" applyBorder="1"/>
    <xf numFmtId="3" fontId="0" fillId="0" borderId="8" xfId="6" applyNumberFormat="1" applyFont="1" applyBorder="1" applyAlignment="1">
      <alignment horizontal="center" vertical="top"/>
    </xf>
    <xf numFmtId="3" fontId="0" fillId="0" borderId="2" xfId="9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6" applyFont="1" applyFill="1" applyBorder="1" applyAlignment="1">
      <alignment horizontal="center" vertical="top"/>
    </xf>
    <xf numFmtId="0" fontId="0" fillId="0" borderId="1" xfId="6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6" applyFont="1" applyBorder="1"/>
    <xf numFmtId="0" fontId="0" fillId="0" borderId="6" xfId="0" applyFont="1" applyBorder="1" applyAlignment="1">
      <alignment horizontal="center" vertical="center"/>
    </xf>
    <xf numFmtId="166" fontId="23" fillId="2" borderId="16" xfId="0" applyNumberFormat="1" applyFont="1" applyFill="1" applyBorder="1" applyAlignment="1">
      <alignment horizontal="center"/>
    </xf>
    <xf numFmtId="3" fontId="24" fillId="0" borderId="2" xfId="6" applyNumberFormat="1" applyFont="1" applyBorder="1" applyAlignment="1">
      <alignment horizontal="center"/>
    </xf>
    <xf numFmtId="0" fontId="0" fillId="0" borderId="0" xfId="0" applyAlignment="1"/>
    <xf numFmtId="164" fontId="0" fillId="0" borderId="6" xfId="9" applyNumberFormat="1" applyFont="1" applyBorder="1" applyAlignment="1">
      <alignment horizontal="center"/>
    </xf>
    <xf numFmtId="164" fontId="0" fillId="0" borderId="7" xfId="9" applyNumberFormat="1" applyFont="1" applyBorder="1" applyAlignment="1">
      <alignment horizontal="center"/>
    </xf>
    <xf numFmtId="0" fontId="0" fillId="0" borderId="7" xfId="9" applyFont="1" applyBorder="1" applyAlignment="1">
      <alignment horizontal="center"/>
    </xf>
    <xf numFmtId="4" fontId="0" fillId="0" borderId="7" xfId="9" applyNumberFormat="1" applyFont="1" applyBorder="1" applyAlignment="1">
      <alignment horizontal="center"/>
    </xf>
    <xf numFmtId="3" fontId="0" fillId="0" borderId="7" xfId="9" applyNumberFormat="1" applyFont="1" applyBorder="1" applyAlignment="1">
      <alignment horizontal="center"/>
    </xf>
    <xf numFmtId="3" fontId="0" fillId="0" borderId="8" xfId="9" applyNumberFormat="1" applyFont="1" applyBorder="1" applyAlignment="1">
      <alignment horizontal="center"/>
    </xf>
    <xf numFmtId="0" fontId="26" fillId="0" borderId="0" xfId="0" applyFont="1"/>
    <xf numFmtId="17" fontId="0" fillId="0" borderId="0" xfId="0" applyNumberFormat="1" applyAlignment="1"/>
    <xf numFmtId="17" fontId="0" fillId="0" borderId="0" xfId="0" quotePrefix="1" applyNumberFormat="1" applyAlignment="1"/>
    <xf numFmtId="0" fontId="13" fillId="0" borderId="1" xfId="6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0" fillId="0" borderId="5" xfId="0" applyBorder="1" applyAlignment="1"/>
    <xf numFmtId="0" fontId="10" fillId="0" borderId="11" xfId="2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12" xfId="6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9" applyFont="1" applyBorder="1" applyAlignment="1">
      <alignment horizontal="center"/>
    </xf>
    <xf numFmtId="0" fontId="3" fillId="0" borderId="4" xfId="9" applyFont="1" applyBorder="1" applyAlignment="1">
      <alignment horizontal="center"/>
    </xf>
    <xf numFmtId="0" fontId="3" fillId="0" borderId="5" xfId="9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Normal" xfId="0" builtinId="0"/>
    <cellStyle name="Normal 2" xfId="2"/>
    <cellStyle name="Normal 2 2" xfId="3"/>
    <cellStyle name="Normal 2 3" xfId="8"/>
    <cellStyle name="Normal 3" xfId="1"/>
    <cellStyle name="Normal 3 2" xfId="6"/>
    <cellStyle name="Normal 3 2 2" xfId="9"/>
    <cellStyle name="Normal 3 3" xfId="7"/>
    <cellStyle name="Normal 4" xfId="4"/>
    <cellStyle name="Normal 5" xfId="5"/>
  </cellStyles>
  <dxfs count="0"/>
  <tableStyles count="0" defaultTableStyle="TableStyleMedium9" defaultPivotStyle="PivotStyleLight16"/>
  <colors>
    <mruColors>
      <color rgb="FF008000"/>
      <color rgb="FF006600"/>
      <color rgb="FF0000FF"/>
      <color rgb="FF669900"/>
      <color rgb="FF00FF00"/>
      <color rgb="FFFFFF99"/>
      <color rgb="FF0000CC"/>
      <color rgb="FFFF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06234367762853"/>
          <c:y val="3.9728258819747266E-2"/>
          <c:w val="0.85108679944418764"/>
          <c:h val="0.77930494841014564"/>
        </c:manualLayout>
      </c:layout>
      <c:scatterChart>
        <c:scatterStyle val="lineMarker"/>
        <c:ser>
          <c:idx val="0"/>
          <c:order val="0"/>
          <c:tx>
            <c:v>SG1 Secant</c:v>
          </c:tx>
          <c:spPr>
            <a:ln w="22225">
              <a:solidFill>
                <a:sysClr val="windowText" lastClr="000000"/>
              </a:solidFill>
              <a:prstDash val="dash"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  <a:ln>
                <a:noFill/>
              </a:ln>
            </c:spPr>
          </c:marker>
          <c:xVal>
            <c:numRef>
              <c:f>'TEST DATA and BACK-ANALYSIS'!$G$11:$G$23</c:f>
              <c:numCache>
                <c:formatCode>#,##0</c:formatCode>
                <c:ptCount val="13"/>
                <c:pt idx="0">
                  <c:v>48.61427055702918</c:v>
                </c:pt>
                <c:pt idx="1">
                  <c:v>98.167612732095492</c:v>
                </c:pt>
                <c:pt idx="2">
                  <c:v>148.96408488063662</c:v>
                </c:pt>
                <c:pt idx="3">
                  <c:v>200.47806366047743</c:v>
                </c:pt>
                <c:pt idx="4">
                  <c:v>252.41411140583554</c:v>
                </c:pt>
                <c:pt idx="5">
                  <c:v>304.6111405835544</c:v>
                </c:pt>
                <c:pt idx="6">
                  <c:v>356.98381962864721</c:v>
                </c:pt>
                <c:pt idx="7">
                  <c:v>409.38859416445621</c:v>
                </c:pt>
                <c:pt idx="8">
                  <c:v>461.77320954907162</c:v>
                </c:pt>
                <c:pt idx="9">
                  <c:v>514.22891246684355</c:v>
                </c:pt>
                <c:pt idx="10">
                  <c:v>567.03978779840838</c:v>
                </c:pt>
                <c:pt idx="11">
                  <c:v>620.00132625994695</c:v>
                </c:pt>
                <c:pt idx="12">
                  <c:v>673.00981432360743</c:v>
                </c:pt>
              </c:numCache>
            </c:numRef>
          </c:xVal>
          <c:yVal>
            <c:numRef>
              <c:f>'TEST DATA and BACK-ANALYSIS'!$AG$11:$AG$23</c:f>
              <c:numCache>
                <c:formatCode>#,##0.0</c:formatCode>
                <c:ptCount val="13"/>
                <c:pt idx="0">
                  <c:v>4.1140183264784547</c:v>
                </c:pt>
                <c:pt idx="1">
                  <c:v>4.0746636173339645</c:v>
                </c:pt>
                <c:pt idx="2">
                  <c:v>4.0278165067826501</c:v>
                </c:pt>
                <c:pt idx="3">
                  <c:v>3.9904615267775716</c:v>
                </c:pt>
                <c:pt idx="4">
                  <c:v>3.961743637986165</c:v>
                </c:pt>
                <c:pt idx="5">
                  <c:v>3.9394488254799787</c:v>
                </c:pt>
                <c:pt idx="6">
                  <c:v>3.9217463734248557</c:v>
                </c:pt>
                <c:pt idx="7">
                  <c:v>3.9082671642709741</c:v>
                </c:pt>
                <c:pt idx="8">
                  <c:v>3.8980173877079762</c:v>
                </c:pt>
                <c:pt idx="9">
                  <c:v>3.889318456260384</c:v>
                </c:pt>
                <c:pt idx="10">
                  <c:v>3.8797982916538034</c:v>
                </c:pt>
                <c:pt idx="11">
                  <c:v>3.8709594614540483</c:v>
                </c:pt>
                <c:pt idx="12">
                  <c:v>3.8632423252446451</c:v>
                </c:pt>
              </c:numCache>
            </c:numRef>
          </c:yVal>
        </c:ser>
        <c:ser>
          <c:idx val="1"/>
          <c:order val="1"/>
          <c:tx>
            <c:v>SG1 Tangent</c:v>
          </c:tx>
          <c:spPr>
            <a:ln w="28575">
              <a:solidFill>
                <a:srgbClr val="F79646">
                  <a:lumMod val="50000"/>
                </a:srgbClr>
              </a:solidFill>
            </a:ln>
          </c:spPr>
          <c:marker>
            <c:symbol val="square"/>
            <c:size val="4"/>
            <c:spPr>
              <a:solidFill>
                <a:srgbClr val="F79646">
                  <a:lumMod val="50000"/>
                </a:srgbClr>
              </a:solidFill>
              <a:ln>
                <a:noFill/>
              </a:ln>
            </c:spPr>
          </c:marker>
          <c:xVal>
            <c:numRef>
              <c:f>'TEST DATA and BACK-ANALYSIS'!$G$11:$G$23</c:f>
              <c:numCache>
                <c:formatCode>#,##0</c:formatCode>
                <c:ptCount val="13"/>
                <c:pt idx="0">
                  <c:v>48.61427055702918</c:v>
                </c:pt>
                <c:pt idx="1">
                  <c:v>98.167612732095492</c:v>
                </c:pt>
                <c:pt idx="2">
                  <c:v>148.96408488063662</c:v>
                </c:pt>
                <c:pt idx="3">
                  <c:v>200.47806366047743</c:v>
                </c:pt>
                <c:pt idx="4">
                  <c:v>252.41411140583554</c:v>
                </c:pt>
                <c:pt idx="5">
                  <c:v>304.6111405835544</c:v>
                </c:pt>
                <c:pt idx="6">
                  <c:v>356.98381962864721</c:v>
                </c:pt>
                <c:pt idx="7">
                  <c:v>409.38859416445621</c:v>
                </c:pt>
                <c:pt idx="8">
                  <c:v>461.77320954907162</c:v>
                </c:pt>
                <c:pt idx="9">
                  <c:v>514.22891246684355</c:v>
                </c:pt>
                <c:pt idx="10">
                  <c:v>567.03978779840838</c:v>
                </c:pt>
                <c:pt idx="11">
                  <c:v>620.00132625994695</c:v>
                </c:pt>
                <c:pt idx="12">
                  <c:v>673.00981432360743</c:v>
                </c:pt>
              </c:numCache>
            </c:numRef>
          </c:xVal>
          <c:yVal>
            <c:numRef>
              <c:f>'TEST DATA and BACK-ANALYSIS'!$AH$11:$AH$23</c:f>
              <c:numCache>
                <c:formatCode>#,##0.0</c:formatCode>
                <c:ptCount val="13"/>
                <c:pt idx="0">
                  <c:v>4.1140183264784547</c:v>
                </c:pt>
                <c:pt idx="1">
                  <c:v>4.0360547083468719</c:v>
                </c:pt>
                <c:pt idx="2">
                  <c:v>3.9372813020390827</c:v>
                </c:pt>
                <c:pt idx="3">
                  <c:v>3.8824413244171088</c:v>
                </c:pt>
                <c:pt idx="4">
                  <c:v>3.8508898671034397</c:v>
                </c:pt>
                <c:pt idx="5">
                  <c:v>3.8316356917372838</c:v>
                </c:pt>
                <c:pt idx="6">
                  <c:v>3.8187849780951679</c:v>
                </c:pt>
                <c:pt idx="7">
                  <c:v>3.8164461496411342</c:v>
                </c:pt>
                <c:pt idx="8">
                  <c:v>3.8179148311306879</c:v>
                </c:pt>
                <c:pt idx="9">
                  <c:v>3.8127408246442589</c:v>
                </c:pt>
                <c:pt idx="10">
                  <c:v>3.7870987508601446</c:v>
                </c:pt>
                <c:pt idx="11">
                  <c:v>3.7763253449527885</c:v>
                </c:pt>
                <c:pt idx="12">
                  <c:v>3.7729806547172267</c:v>
                </c:pt>
              </c:numCache>
            </c:numRef>
          </c:yVal>
        </c:ser>
        <c:ser>
          <c:idx val="2"/>
          <c:order val="2"/>
          <c:tx>
            <c:v>SG2 Tangent</c:v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BACK-ANALYSIS'!$H$11:$H$23</c:f>
              <c:numCache>
                <c:formatCode>#,##0</c:formatCode>
                <c:ptCount val="13"/>
                <c:pt idx="0">
                  <c:v>32.621564986737397</c:v>
                </c:pt>
                <c:pt idx="1">
                  <c:v>77.078302387267897</c:v>
                </c:pt>
                <c:pt idx="2">
                  <c:v>124.76424403183023</c:v>
                </c:pt>
                <c:pt idx="3">
                  <c:v>174.18697612732095</c:v>
                </c:pt>
                <c:pt idx="4">
                  <c:v>224.79289124668435</c:v>
                </c:pt>
                <c:pt idx="5">
                  <c:v>276.31750663129975</c:v>
                </c:pt>
                <c:pt idx="6">
                  <c:v>328.69681697612731</c:v>
                </c:pt>
                <c:pt idx="7">
                  <c:v>381.75172413793103</c:v>
                </c:pt>
                <c:pt idx="8">
                  <c:v>436.23103448275862</c:v>
                </c:pt>
                <c:pt idx="9">
                  <c:v>492.67214854111404</c:v>
                </c:pt>
                <c:pt idx="10">
                  <c:v>548.51114058355438</c:v>
                </c:pt>
                <c:pt idx="11">
                  <c:v>603.28700265251985</c:v>
                </c:pt>
                <c:pt idx="12">
                  <c:v>657.5159151193634</c:v>
                </c:pt>
              </c:numCache>
            </c:numRef>
          </c:xVal>
          <c:yVal>
            <c:numRef>
              <c:f>'TEST DATA and BACK-ANALYSIS'!$AI$11:$AI$23</c:f>
              <c:numCache>
                <c:formatCode>#,##0.0</c:formatCode>
                <c:ptCount val="13"/>
                <c:pt idx="0">
                  <c:v>6.1309137094223365</c:v>
                </c:pt>
                <c:pt idx="1">
                  <c:v>4.4987556823639832</c:v>
                </c:pt>
                <c:pt idx="2">
                  <c:v>4.1941082235671061</c:v>
                </c:pt>
                <c:pt idx="3">
                  <c:v>4.0467208412027027</c:v>
                </c:pt>
                <c:pt idx="4">
                  <c:v>3.952107170244092</c:v>
                </c:pt>
                <c:pt idx="5">
                  <c:v>3.8816398435400541</c:v>
                </c:pt>
                <c:pt idx="6">
                  <c:v>3.8183015141540508</c:v>
                </c:pt>
                <c:pt idx="7">
                  <c:v>3.7696795772359342</c:v>
                </c:pt>
                <c:pt idx="8">
                  <c:v>3.6711184252167861</c:v>
                </c:pt>
                <c:pt idx="9">
                  <c:v>3.543516164355236</c:v>
                </c:pt>
                <c:pt idx="10">
                  <c:v>3.5817265442039194</c:v>
                </c:pt>
                <c:pt idx="11">
                  <c:v>3.651243311299972</c:v>
                </c:pt>
                <c:pt idx="12">
                  <c:v>3.688069535273887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1BBB-4AFC-A6EC-411DC9D16390}"/>
            </c:ext>
          </c:extLst>
        </c:ser>
        <c:ser>
          <c:idx val="3"/>
          <c:order val="3"/>
          <c:tx>
            <c:v>SG3 Tangent</c:v>
          </c:tx>
          <c:spPr>
            <a:ln>
              <a:solidFill>
                <a:srgbClr val="006600"/>
              </a:solidFill>
            </a:ln>
          </c:spPr>
          <c:marker>
            <c:symbol val="circle"/>
            <c:size val="5"/>
            <c:spPr>
              <a:solidFill>
                <a:srgbClr val="006600"/>
              </a:solidFill>
              <a:ln>
                <a:noFill/>
              </a:ln>
            </c:spPr>
          </c:marker>
          <c:xVal>
            <c:numRef>
              <c:f>'TEST DATA and BACK-ANALYSIS'!$I$11:$I$23</c:f>
              <c:numCache>
                <c:formatCode>#,##0</c:formatCode>
                <c:ptCount val="13"/>
                <c:pt idx="0">
                  <c:v>12.328339522546418</c:v>
                </c:pt>
                <c:pt idx="1">
                  <c:v>48.64100795755968</c:v>
                </c:pt>
                <c:pt idx="2">
                  <c:v>91.090503978779836</c:v>
                </c:pt>
                <c:pt idx="3">
                  <c:v>136.56562334217506</c:v>
                </c:pt>
                <c:pt idx="4">
                  <c:v>184.18270557029177</c:v>
                </c:pt>
                <c:pt idx="5">
                  <c:v>233.64018567639258</c:v>
                </c:pt>
                <c:pt idx="6">
                  <c:v>285.06074270557031</c:v>
                </c:pt>
                <c:pt idx="7">
                  <c:v>338.47188328912466</c:v>
                </c:pt>
                <c:pt idx="8">
                  <c:v>396.16896551724136</c:v>
                </c:pt>
                <c:pt idx="9">
                  <c:v>459.22732095490716</c:v>
                </c:pt>
                <c:pt idx="10">
                  <c:v>519.92387267904508</c:v>
                </c:pt>
                <c:pt idx="11">
                  <c:v>577.55251989389922</c:v>
                </c:pt>
                <c:pt idx="12">
                  <c:v>633.68435013262592</c:v>
                </c:pt>
              </c:numCache>
            </c:numRef>
          </c:xVal>
          <c:yVal>
            <c:numRef>
              <c:f>'TEST DATA and BACK-ANALYSIS'!$AJ$11:$AJ$23</c:f>
              <c:numCache>
                <c:formatCode>#,##0.0</c:formatCode>
                <c:ptCount val="13"/>
                <c:pt idx="0">
                  <c:v>16.222784879848117</c:v>
                </c:pt>
                <c:pt idx="1">
                  <c:v>5.5077197193020595</c:v>
                </c:pt>
                <c:pt idx="2">
                  <c:v>4.7114811422029987</c:v>
                </c:pt>
                <c:pt idx="3">
                  <c:v>4.3980093466447974</c:v>
                </c:pt>
                <c:pt idx="4">
                  <c:v>4.200173354635008</c:v>
                </c:pt>
                <c:pt idx="5">
                  <c:v>4.0438776818176203</c:v>
                </c:pt>
                <c:pt idx="6">
                  <c:v>3.8894950104588202</c:v>
                </c:pt>
                <c:pt idx="7">
                  <c:v>3.7445371473976969</c:v>
                </c:pt>
                <c:pt idx="8">
                  <c:v>3.4663797938561411</c:v>
                </c:pt>
                <c:pt idx="9">
                  <c:v>3.1716653346233117</c:v>
                </c:pt>
                <c:pt idx="10">
                  <c:v>3.2950801045335765</c:v>
                </c:pt>
                <c:pt idx="11">
                  <c:v>3.4704961796925327</c:v>
                </c:pt>
                <c:pt idx="12">
                  <c:v>3.5630407764971674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1BBB-4AFC-A6EC-411DC9D16390}"/>
            </c:ext>
          </c:extLst>
        </c:ser>
        <c:ser>
          <c:idx val="4"/>
          <c:order val="4"/>
          <c:tx>
            <c:v>SG4 Tangent</c:v>
          </c:tx>
          <c:xVal>
            <c:numRef>
              <c:f>'TEST DATA and BACK-ANALYSIS'!$J$11:$J$23</c:f>
              <c:numCache>
                <c:formatCode>#,##0</c:formatCode>
                <c:ptCount val="13"/>
                <c:pt idx="0">
                  <c:v>1.8733190981432362</c:v>
                </c:pt>
                <c:pt idx="1">
                  <c:v>10.821209549071618</c:v>
                </c:pt>
                <c:pt idx="2">
                  <c:v>29.044297082228116</c:v>
                </c:pt>
                <c:pt idx="3">
                  <c:v>57.39822281167109</c:v>
                </c:pt>
                <c:pt idx="4">
                  <c:v>93.78684350132626</c:v>
                </c:pt>
                <c:pt idx="5">
                  <c:v>135.72697612732094</c:v>
                </c:pt>
                <c:pt idx="6">
                  <c:v>181.9771352785146</c:v>
                </c:pt>
                <c:pt idx="7">
                  <c:v>231.32002652519893</c:v>
                </c:pt>
                <c:pt idx="8">
                  <c:v>286.03554376657826</c:v>
                </c:pt>
                <c:pt idx="9">
                  <c:v>347.48063660477453</c:v>
                </c:pt>
                <c:pt idx="10">
                  <c:v>407.72307692307692</c:v>
                </c:pt>
                <c:pt idx="11">
                  <c:v>465.20053050397877</c:v>
                </c:pt>
                <c:pt idx="12">
                  <c:v>521.26763925729449</c:v>
                </c:pt>
              </c:numCache>
            </c:numRef>
          </c:xVal>
          <c:yVal>
            <c:numRef>
              <c:f>'TEST DATA and BACK-ANALYSIS'!$AK$11:$AK$23</c:f>
              <c:numCache>
                <c:formatCode>#,##0.0</c:formatCode>
                <c:ptCount val="13"/>
                <c:pt idx="0">
                  <c:v>106.76237710822066</c:v>
                </c:pt>
                <c:pt idx="1">
                  <c:v>22.351637081033903</c:v>
                </c:pt>
                <c:pt idx="2">
                  <c:v>10.975088586722997</c:v>
                </c:pt>
                <c:pt idx="3">
                  <c:v>7.0536969698103631</c:v>
                </c:pt>
                <c:pt idx="4">
                  <c:v>5.4962237152577069</c:v>
                </c:pt>
                <c:pt idx="5">
                  <c:v>4.7687021351010017</c:v>
                </c:pt>
                <c:pt idx="6">
                  <c:v>4.324309443913303</c:v>
                </c:pt>
                <c:pt idx="7">
                  <c:v>4.0532687677364123</c:v>
                </c:pt>
                <c:pt idx="8">
                  <c:v>3.6552702063967213</c:v>
                </c:pt>
                <c:pt idx="9">
                  <c:v>3.2549385274209151</c:v>
                </c:pt>
                <c:pt idx="10">
                  <c:v>3.3199186311720106</c:v>
                </c:pt>
                <c:pt idx="11">
                  <c:v>3.4796252711246485</c:v>
                </c:pt>
                <c:pt idx="12">
                  <c:v>3.5671537992080307</c:v>
                </c:pt>
              </c:numCache>
            </c:numRef>
          </c:yVal>
        </c:ser>
        <c:ser>
          <c:idx val="5"/>
          <c:order val="5"/>
          <c:tx>
            <c:v>SG5 Tangent</c:v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rgbClr val="7030A0"/>
              </a:solidFill>
            </c:spPr>
          </c:marker>
          <c:xVal>
            <c:numRef>
              <c:f>'TEST DATA and BACK-ANALYSIS'!$K$11:$K$23</c:f>
              <c:numCache>
                <c:formatCode>#,##0</c:formatCode>
                <c:ptCount val="13"/>
                <c:pt idx="0">
                  <c:v>0.2569566047745358</c:v>
                </c:pt>
                <c:pt idx="1">
                  <c:v>1.3621180371352786</c:v>
                </c:pt>
                <c:pt idx="2">
                  <c:v>3.7679469496021216</c:v>
                </c:pt>
                <c:pt idx="3">
                  <c:v>8.247519893899204</c:v>
                </c:pt>
                <c:pt idx="4">
                  <c:v>15.66972148541114</c:v>
                </c:pt>
                <c:pt idx="5">
                  <c:v>27.115994694960211</c:v>
                </c:pt>
                <c:pt idx="6">
                  <c:v>44.11294429708223</c:v>
                </c:pt>
                <c:pt idx="7">
                  <c:v>67.810557029177716</c:v>
                </c:pt>
                <c:pt idx="8">
                  <c:v>102.05909814323608</c:v>
                </c:pt>
                <c:pt idx="9">
                  <c:v>152.72403183023872</c:v>
                </c:pt>
                <c:pt idx="10">
                  <c:v>210.10644562334218</c:v>
                </c:pt>
                <c:pt idx="11">
                  <c:v>266.67480106100794</c:v>
                </c:pt>
                <c:pt idx="12">
                  <c:v>322.34058355437662</c:v>
                </c:pt>
              </c:numCache>
            </c:numRef>
          </c:xVal>
          <c:yVal>
            <c:numRef>
              <c:f>'TEST DATA and BACK-ANALYSIS'!$AL$11:$AL$23</c:f>
              <c:numCache>
                <c:formatCode>#,##0.0</c:formatCode>
                <c:ptCount val="13"/>
                <c:pt idx="0">
                  <c:v>778.34154204943729</c:v>
                </c:pt>
                <c:pt idx="1">
                  <c:v>180.96903686982512</c:v>
                </c:pt>
                <c:pt idx="2">
                  <c:v>83.131430902510772</c:v>
                </c:pt>
                <c:pt idx="3">
                  <c:v>44.647113125955187</c:v>
                </c:pt>
                <c:pt idx="4">
                  <c:v>26.946182683682551</c:v>
                </c:pt>
                <c:pt idx="5">
                  <c:v>17.472936067361182</c:v>
                </c:pt>
                <c:pt idx="6">
                  <c:v>11.766817263200604</c:v>
                </c:pt>
                <c:pt idx="7">
                  <c:v>8.4396686814416846</c:v>
                </c:pt>
                <c:pt idx="8">
                  <c:v>5.8396648001425042</c:v>
                </c:pt>
                <c:pt idx="9">
                  <c:v>3.9475034396681181</c:v>
                </c:pt>
                <c:pt idx="10">
                  <c:v>3.4853884104826052</c:v>
                </c:pt>
                <c:pt idx="11">
                  <c:v>3.5355455970500249</c:v>
                </c:pt>
                <c:pt idx="12">
                  <c:v>3.5928714381015929</c:v>
                </c:pt>
              </c:numCache>
            </c:numRef>
          </c:yVal>
        </c:ser>
        <c:axId val="223980160"/>
        <c:axId val="223987200"/>
      </c:scatterChart>
      <c:valAx>
        <c:axId val="223980160"/>
        <c:scaling>
          <c:orientation val="minMax"/>
          <c:max val="700"/>
          <c:min val="0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STRAIN</a:t>
                </a:r>
                <a:r>
                  <a:rPr lang="en-US" baseline="0"/>
                  <a:t>  </a:t>
                </a:r>
                <a:r>
                  <a:rPr lang="en-US"/>
                  <a:t>(</a:t>
                </a:r>
                <a:r>
                  <a:rPr lang="el-GR"/>
                  <a:t>με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3987200"/>
        <c:crosses val="autoZero"/>
        <c:crossBetween val="midCat"/>
        <c:majorUnit val="100"/>
        <c:minorUnit val="50"/>
      </c:valAx>
      <c:valAx>
        <c:axId val="223987200"/>
        <c:scaling>
          <c:orientation val="minMax"/>
          <c:max val="6"/>
          <c:min val="2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Tangent  EA-Parameter  (GN)</a:t>
                </a:r>
              </a:p>
            </c:rich>
          </c:tx>
          <c:layout>
            <c:manualLayout>
              <c:xMode val="edge"/>
              <c:yMode val="edge"/>
              <c:x val="1.7267809170912463E-2"/>
              <c:y val="0.15115161612850372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3980160"/>
        <c:crosses val="autoZero"/>
        <c:crossBetween val="midCat"/>
        <c:majorUnit val="1"/>
        <c:minorUnit val="0.5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59643669074066408"/>
          <c:y val="5.7886608127353571E-2"/>
          <c:w val="0.35487446722724464"/>
          <c:h val="0.18630363798765259"/>
        </c:manualLayout>
      </c:layout>
      <c:overlay val="1"/>
    </c:legend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37799351678293"/>
          <c:y val="0.12482165859920778"/>
          <c:w val="0.78293766755091443"/>
          <c:h val="0.8457697330449766"/>
        </c:manualLayout>
      </c:layout>
      <c:scatterChart>
        <c:scatterStyle val="lineMarker"/>
        <c:ser>
          <c:idx val="13"/>
          <c:order val="0"/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Distribution'!$Z$43:$Z$110</c:f>
              <c:numCache>
                <c:formatCode>#,##0</c:formatCode>
                <c:ptCount val="68"/>
                <c:pt idx="1">
                  <c:v>800</c:v>
                </c:pt>
                <c:pt idx="2">
                  <c:v>804.41470000000004</c:v>
                </c:pt>
                <c:pt idx="3">
                  <c:v>810.40530000000001</c:v>
                </c:pt>
                <c:pt idx="4">
                  <c:v>817.44510000000002</c:v>
                </c:pt>
                <c:pt idx="5">
                  <c:v>825.53409999999997</c:v>
                </c:pt>
                <c:pt idx="6">
                  <c:v>834.67190000000005</c:v>
                </c:pt>
                <c:pt idx="7">
                  <c:v>844.85820000000001</c:v>
                </c:pt>
                <c:pt idx="8">
                  <c:v>856.09249999999997</c:v>
                </c:pt>
                <c:pt idx="9">
                  <c:v>868.37459999999999</c:v>
                </c:pt>
                <c:pt idx="10">
                  <c:v>881.70420000000001</c:v>
                </c:pt>
                <c:pt idx="11">
                  <c:v>896.08090000000004</c:v>
                </c:pt>
                <c:pt idx="12">
                  <c:v>896.10149999999999</c:v>
                </c:pt>
                <c:pt idx="13">
                  <c:v>902.56200000000001</c:v>
                </c:pt>
                <c:pt idx="14">
                  <c:v>909.48720000000003</c:v>
                </c:pt>
                <c:pt idx="15">
                  <c:v>916.87739999999997</c:v>
                </c:pt>
                <c:pt idx="16">
                  <c:v>924.74630000000002</c:v>
                </c:pt>
                <c:pt idx="17">
                  <c:v>933.10889999999995</c:v>
                </c:pt>
                <c:pt idx="18">
                  <c:v>941.98130000000003</c:v>
                </c:pt>
                <c:pt idx="19">
                  <c:v>951.38120000000004</c:v>
                </c:pt>
                <c:pt idx="20">
                  <c:v>961.32820000000004</c:v>
                </c:pt>
                <c:pt idx="21">
                  <c:v>971.84400000000005</c:v>
                </c:pt>
                <c:pt idx="22">
                  <c:v>982.9529</c:v>
                </c:pt>
                <c:pt idx="23">
                  <c:v>982.97580000000005</c:v>
                </c:pt>
                <c:pt idx="24">
                  <c:v>994.68259999999998</c:v>
                </c:pt>
                <c:pt idx="25">
                  <c:v>1007.064</c:v>
                </c:pt>
                <c:pt idx="26">
                  <c:v>1020.135</c:v>
                </c:pt>
                <c:pt idx="27">
                  <c:v>1033.9359999999999</c:v>
                </c:pt>
                <c:pt idx="28">
                  <c:v>1048.518</c:v>
                </c:pt>
                <c:pt idx="29">
                  <c:v>1063.942</c:v>
                </c:pt>
                <c:pt idx="30">
                  <c:v>1080.2819999999999</c:v>
                </c:pt>
                <c:pt idx="31">
                  <c:v>1097.6289999999999</c:v>
                </c:pt>
                <c:pt idx="32">
                  <c:v>1116.097</c:v>
                </c:pt>
                <c:pt idx="33">
                  <c:v>1135.819</c:v>
                </c:pt>
                <c:pt idx="34">
                  <c:v>1135.8710000000001</c:v>
                </c:pt>
                <c:pt idx="35">
                  <c:v>1168.4770000000001</c:v>
                </c:pt>
                <c:pt idx="36">
                  <c:v>1201.9680000000001</c:v>
                </c:pt>
                <c:pt idx="37">
                  <c:v>1236.221</c:v>
                </c:pt>
                <c:pt idx="38">
                  <c:v>1271.1369999999999</c:v>
                </c:pt>
                <c:pt idx="39">
                  <c:v>1306.5329999999999</c:v>
                </c:pt>
                <c:pt idx="40">
                  <c:v>1341.998</c:v>
                </c:pt>
                <c:pt idx="41">
                  <c:v>1376.213</c:v>
                </c:pt>
                <c:pt idx="42">
                  <c:v>1395.9680000000001</c:v>
                </c:pt>
                <c:pt idx="43">
                  <c:v>1375.615</c:v>
                </c:pt>
                <c:pt idx="44">
                  <c:v>1338.761</c:v>
                </c:pt>
                <c:pt idx="45">
                  <c:v>1298.883</c:v>
                </c:pt>
                <c:pt idx="46">
                  <c:v>1257.162</c:v>
                </c:pt>
                <c:pt idx="47">
                  <c:v>1257.077</c:v>
                </c:pt>
                <c:pt idx="48">
                  <c:v>1213.5450000000001</c:v>
                </c:pt>
                <c:pt idx="49">
                  <c:v>1167.8879999999999</c:v>
                </c:pt>
                <c:pt idx="50">
                  <c:v>1120.46</c:v>
                </c:pt>
                <c:pt idx="51">
                  <c:v>1071.4259999999999</c:v>
                </c:pt>
                <c:pt idx="52">
                  <c:v>1020.9</c:v>
                </c:pt>
                <c:pt idx="53">
                  <c:v>968.95920000000001</c:v>
                </c:pt>
                <c:pt idx="54">
                  <c:v>915.66219999999998</c:v>
                </c:pt>
                <c:pt idx="55">
                  <c:v>861.05179999999996</c:v>
                </c:pt>
                <c:pt idx="56">
                  <c:v>805.16110000000003</c:v>
                </c:pt>
                <c:pt idx="57">
                  <c:v>748.01649999999995</c:v>
                </c:pt>
                <c:pt idx="58">
                  <c:v>689.63869999999997</c:v>
                </c:pt>
                <c:pt idx="59">
                  <c:v>630.04489999999998</c:v>
                </c:pt>
                <c:pt idx="60">
                  <c:v>569.24900000000002</c:v>
                </c:pt>
                <c:pt idx="61">
                  <c:v>507.26249999999999</c:v>
                </c:pt>
                <c:pt idx="62">
                  <c:v>507.11829999999998</c:v>
                </c:pt>
                <c:pt idx="63">
                  <c:v>424.36290000000002</c:v>
                </c:pt>
                <c:pt idx="64">
                  <c:v>339.74040000000002</c:v>
                </c:pt>
                <c:pt idx="65">
                  <c:v>253.40870000000001</c:v>
                </c:pt>
                <c:pt idx="66">
                  <c:v>165.36170000000001</c:v>
                </c:pt>
                <c:pt idx="67">
                  <c:v>0</c:v>
                </c:pt>
              </c:numCache>
            </c:numRef>
          </c:xVal>
          <c:yVal>
            <c:numRef>
              <c:f>'Force &amp; Settlement Distribution'!$P$43:$P$110</c:f>
              <c:numCache>
                <c:formatCode>0.0</c:formatCode>
                <c:ptCount val="68"/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5.0010000000000003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  <c:pt idx="23">
                  <c:v>10.000999999999999</c:v>
                </c:pt>
                <c:pt idx="24">
                  <c:v>10.5</c:v>
                </c:pt>
                <c:pt idx="25">
                  <c:v>11</c:v>
                </c:pt>
                <c:pt idx="26">
                  <c:v>11.5</c:v>
                </c:pt>
                <c:pt idx="27">
                  <c:v>12</c:v>
                </c:pt>
                <c:pt idx="28">
                  <c:v>12.5</c:v>
                </c:pt>
                <c:pt idx="29">
                  <c:v>13</c:v>
                </c:pt>
                <c:pt idx="30">
                  <c:v>13.5</c:v>
                </c:pt>
                <c:pt idx="31">
                  <c:v>14</c:v>
                </c:pt>
                <c:pt idx="32">
                  <c:v>14.5</c:v>
                </c:pt>
                <c:pt idx="33">
                  <c:v>15</c:v>
                </c:pt>
                <c:pt idx="34">
                  <c:v>15.000999999999999</c:v>
                </c:pt>
                <c:pt idx="35">
                  <c:v>15.5</c:v>
                </c:pt>
                <c:pt idx="36">
                  <c:v>16</c:v>
                </c:pt>
                <c:pt idx="37">
                  <c:v>16.5</c:v>
                </c:pt>
                <c:pt idx="38">
                  <c:v>17</c:v>
                </c:pt>
                <c:pt idx="39">
                  <c:v>17.5</c:v>
                </c:pt>
                <c:pt idx="40">
                  <c:v>18</c:v>
                </c:pt>
                <c:pt idx="41">
                  <c:v>18.5</c:v>
                </c:pt>
                <c:pt idx="42">
                  <c:v>19</c:v>
                </c:pt>
                <c:pt idx="43">
                  <c:v>19.5</c:v>
                </c:pt>
                <c:pt idx="44">
                  <c:v>20</c:v>
                </c:pt>
                <c:pt idx="45">
                  <c:v>20.5</c:v>
                </c:pt>
                <c:pt idx="46">
                  <c:v>21</c:v>
                </c:pt>
                <c:pt idx="47">
                  <c:v>21.001000000000001</c:v>
                </c:pt>
                <c:pt idx="48">
                  <c:v>21.5</c:v>
                </c:pt>
                <c:pt idx="49">
                  <c:v>22</c:v>
                </c:pt>
                <c:pt idx="50">
                  <c:v>22.5</c:v>
                </c:pt>
                <c:pt idx="51">
                  <c:v>23</c:v>
                </c:pt>
                <c:pt idx="52">
                  <c:v>23.5</c:v>
                </c:pt>
                <c:pt idx="53">
                  <c:v>24</c:v>
                </c:pt>
                <c:pt idx="54">
                  <c:v>24.5</c:v>
                </c:pt>
                <c:pt idx="55">
                  <c:v>25</c:v>
                </c:pt>
                <c:pt idx="56">
                  <c:v>25.5</c:v>
                </c:pt>
                <c:pt idx="57">
                  <c:v>26</c:v>
                </c:pt>
                <c:pt idx="58">
                  <c:v>26.5</c:v>
                </c:pt>
                <c:pt idx="59">
                  <c:v>27</c:v>
                </c:pt>
                <c:pt idx="60">
                  <c:v>27.5</c:v>
                </c:pt>
                <c:pt idx="61">
                  <c:v>28</c:v>
                </c:pt>
                <c:pt idx="62">
                  <c:v>28.001000000000001</c:v>
                </c:pt>
                <c:pt idx="63">
                  <c:v>28.5</c:v>
                </c:pt>
                <c:pt idx="64">
                  <c:v>29</c:v>
                </c:pt>
                <c:pt idx="65">
                  <c:v>29.5</c:v>
                </c:pt>
                <c:pt idx="66">
                  <c:v>30</c:v>
                </c:pt>
                <c:pt idx="67">
                  <c:v>30</c:v>
                </c:pt>
              </c:numCache>
            </c:numRef>
          </c:yVal>
        </c:ser>
        <c:axId val="225707520"/>
        <c:axId val="225709440"/>
      </c:scatterChart>
      <c:valAx>
        <c:axId val="225707520"/>
        <c:scaling>
          <c:orientation val="minMax"/>
          <c:max val="3000"/>
          <c:min val="0"/>
        </c:scaling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 and FORCE  (kN)</a:t>
                </a:r>
              </a:p>
            </c:rich>
          </c:tx>
          <c:layout>
            <c:manualLayout>
              <c:xMode val="edge"/>
              <c:yMode val="edge"/>
              <c:x val="0.34496347547107831"/>
              <c:y val="5.606448778119737E-3"/>
            </c:manualLayout>
          </c:layout>
        </c:title>
        <c:numFmt formatCode="#,##0" sourceLinked="0"/>
        <c:minorTickMark val="out"/>
        <c:tickLblPos val="nextTo"/>
        <c:spPr>
          <a:ln w="952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5709440"/>
        <c:crosses val="autoZero"/>
        <c:crossBetween val="midCat"/>
        <c:majorUnit val="500"/>
        <c:minorUnit val="250"/>
      </c:valAx>
      <c:valAx>
        <c:axId val="225709440"/>
        <c:scaling>
          <c:orientation val="maxMin"/>
          <c:max val="35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 (m)</a:t>
                </a:r>
              </a:p>
            </c:rich>
          </c:tx>
          <c:layout>
            <c:manualLayout>
              <c:xMode val="edge"/>
              <c:yMode val="edge"/>
              <c:x val="1.3580434889467358E-2"/>
              <c:y val="0.43680558877567593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5707520"/>
        <c:crosses val="autoZero"/>
        <c:crossBetween val="midCat"/>
        <c:majorUnit val="5"/>
        <c:minorUnit val="2.5"/>
      </c:valAx>
      <c:spPr>
        <a:ln>
          <a:solidFill>
            <a:sysClr val="windowText" lastClr="000000"/>
          </a:solidFill>
        </a:ln>
      </c:spPr>
    </c:plotArea>
    <c:plotVisOnly val="1"/>
    <c:dispBlanksAs val="span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706803815016106"/>
          <c:y val="0.12482165859920778"/>
          <c:w val="0.75124764334035754"/>
          <c:h val="0.84576973304497682"/>
        </c:manualLayout>
      </c:layout>
      <c:scatterChart>
        <c:scatterStyle val="lineMarker"/>
        <c:ser>
          <c:idx val="16"/>
          <c:order val="0"/>
          <c:tx>
            <c:v>Pile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Distribution'!$T$44:$T$109</c:f>
              <c:numCache>
                <c:formatCode>#,##0.00</c:formatCode>
                <c:ptCount val="66"/>
                <c:pt idx="0">
                  <c:v>30.933061460000001</c:v>
                </c:pt>
                <c:pt idx="1">
                  <c:v>30.82696284</c:v>
                </c:pt>
                <c:pt idx="2">
                  <c:v>30.72027872</c:v>
                </c:pt>
                <c:pt idx="3">
                  <c:v>30.61280013</c:v>
                </c:pt>
                <c:pt idx="4">
                  <c:v>30.50438789</c:v>
                </c:pt>
                <c:pt idx="5">
                  <c:v>30.394902859999998</c:v>
                </c:pt>
                <c:pt idx="6">
                  <c:v>30.28420595</c:v>
                </c:pt>
                <c:pt idx="7">
                  <c:v>30.172158110000002</c:v>
                </c:pt>
                <c:pt idx="8">
                  <c:v>30.058620340000001</c:v>
                </c:pt>
                <c:pt idx="9">
                  <c:v>29.94345367</c:v>
                </c:pt>
                <c:pt idx="10">
                  <c:v>29.8265192</c:v>
                </c:pt>
                <c:pt idx="11">
                  <c:v>29.826281519999998</c:v>
                </c:pt>
                <c:pt idx="12">
                  <c:v>29.70767532</c:v>
                </c:pt>
                <c:pt idx="13">
                  <c:v>29.587974620000001</c:v>
                </c:pt>
                <c:pt idx="14">
                  <c:v>29.467355479999998</c:v>
                </c:pt>
                <c:pt idx="15">
                  <c:v>29.34575624</c:v>
                </c:pt>
                <c:pt idx="16">
                  <c:v>29.223113380000001</c:v>
                </c:pt>
                <c:pt idx="17">
                  <c:v>29.09936145</c:v>
                </c:pt>
                <c:pt idx="18">
                  <c:v>28.974432839999999</c:v>
                </c:pt>
                <c:pt idx="19">
                  <c:v>28.848257579999999</c:v>
                </c:pt>
                <c:pt idx="20">
                  <c:v>28.720763120000001</c:v>
                </c:pt>
                <c:pt idx="21">
                  <c:v>28.591874010000002</c:v>
                </c:pt>
                <c:pt idx="22">
                  <c:v>28.591613280000001</c:v>
                </c:pt>
                <c:pt idx="23">
                  <c:v>28.461508569999999</c:v>
                </c:pt>
                <c:pt idx="24">
                  <c:v>28.329590530000001</c:v>
                </c:pt>
                <c:pt idx="25">
                  <c:v>28.196030369999999</c:v>
                </c:pt>
                <c:pt idx="26">
                  <c:v>28.06073679</c:v>
                </c:pt>
                <c:pt idx="27">
                  <c:v>27.923612850000001</c:v>
                </c:pt>
                <c:pt idx="28">
                  <c:v>27.784554929999999</c:v>
                </c:pt>
                <c:pt idx="29">
                  <c:v>27.643451379999998</c:v>
                </c:pt>
                <c:pt idx="30">
                  <c:v>27.500180759999999</c:v>
                </c:pt>
                <c:pt idx="31">
                  <c:v>27.35460951</c:v>
                </c:pt>
                <c:pt idx="32">
                  <c:v>27.206589040000001</c:v>
                </c:pt>
                <c:pt idx="33">
                  <c:v>27.206287769999999</c:v>
                </c:pt>
                <c:pt idx="34">
                  <c:v>27.05594601</c:v>
                </c:pt>
                <c:pt idx="35">
                  <c:v>26.900978680000001</c:v>
                </c:pt>
                <c:pt idx="36">
                  <c:v>26.741569630000001</c:v>
                </c:pt>
                <c:pt idx="37">
                  <c:v>26.57761786</c:v>
                </c:pt>
                <c:pt idx="38">
                  <c:v>26.409035419999999</c:v>
                </c:pt>
                <c:pt idx="39">
                  <c:v>26.235758740000001</c:v>
                </c:pt>
                <c:pt idx="40">
                  <c:v>26.05777866</c:v>
                </c:pt>
                <c:pt idx="41">
                  <c:v>25.875261070000001</c:v>
                </c:pt>
                <c:pt idx="42">
                  <c:v>25.69012128</c:v>
                </c:pt>
                <c:pt idx="43">
                  <c:v>25.507683140000001</c:v>
                </c:pt>
                <c:pt idx="44">
                  <c:v>25.330132649999999</c:v>
                </c:pt>
                <c:pt idx="45">
                  <c:v>25.157870920000001</c:v>
                </c:pt>
                <c:pt idx="46">
                  <c:v>25.15753746</c:v>
                </c:pt>
                <c:pt idx="47">
                  <c:v>24.991153650000001</c:v>
                </c:pt>
                <c:pt idx="48">
                  <c:v>24.830209740000001</c:v>
                </c:pt>
                <c:pt idx="49">
                  <c:v>24.67532091</c:v>
                </c:pt>
                <c:pt idx="50">
                  <c:v>24.526722230000001</c:v>
                </c:pt>
                <c:pt idx="51">
                  <c:v>24.384626529999998</c:v>
                </c:pt>
                <c:pt idx="52">
                  <c:v>24.24923179</c:v>
                </c:pt>
                <c:pt idx="53">
                  <c:v>24.120725539999999</c:v>
                </c:pt>
                <c:pt idx="54">
                  <c:v>23.9992877</c:v>
                </c:pt>
                <c:pt idx="55">
                  <c:v>23.885092459999999</c:v>
                </c:pt>
                <c:pt idx="56">
                  <c:v>23.7783096</c:v>
                </c:pt>
                <c:pt idx="57">
                  <c:v>23.67910543</c:v>
                </c:pt>
                <c:pt idx="58">
                  <c:v>23.587643480000001</c:v>
                </c:pt>
                <c:pt idx="59">
                  <c:v>23.504085060000001</c:v>
                </c:pt>
                <c:pt idx="60">
                  <c:v>23.42858957</c:v>
                </c:pt>
                <c:pt idx="61">
                  <c:v>23.428455020000001</c:v>
                </c:pt>
                <c:pt idx="62">
                  <c:v>23.361333989999999</c:v>
                </c:pt>
                <c:pt idx="63">
                  <c:v>23.305053709999999</c:v>
                </c:pt>
                <c:pt idx="64">
                  <c:v>23.259996340000001</c:v>
                </c:pt>
                <c:pt idx="65">
                  <c:v>23.22638852</c:v>
                </c:pt>
              </c:numCache>
            </c:numRef>
          </c:xVal>
          <c:yVal>
            <c:numRef>
              <c:f>'Force &amp; Settlement Distribution'!$P$44:$P$109</c:f>
              <c:numCache>
                <c:formatCode>0.0</c:formatCode>
                <c:ptCount val="6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5.0010000000000003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  <c:pt idx="15">
                  <c:v>7</c:v>
                </c:pt>
                <c:pt idx="16">
                  <c:v>7.5</c:v>
                </c:pt>
                <c:pt idx="17">
                  <c:v>8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  <c:pt idx="22">
                  <c:v>10.000999999999999</c:v>
                </c:pt>
                <c:pt idx="23">
                  <c:v>10.5</c:v>
                </c:pt>
                <c:pt idx="24">
                  <c:v>11</c:v>
                </c:pt>
                <c:pt idx="25">
                  <c:v>11.5</c:v>
                </c:pt>
                <c:pt idx="26">
                  <c:v>12</c:v>
                </c:pt>
                <c:pt idx="27">
                  <c:v>12.5</c:v>
                </c:pt>
                <c:pt idx="28">
                  <c:v>13</c:v>
                </c:pt>
                <c:pt idx="29">
                  <c:v>13.5</c:v>
                </c:pt>
                <c:pt idx="30">
                  <c:v>14</c:v>
                </c:pt>
                <c:pt idx="31">
                  <c:v>14.5</c:v>
                </c:pt>
                <c:pt idx="32">
                  <c:v>15</c:v>
                </c:pt>
                <c:pt idx="33">
                  <c:v>15.000999999999999</c:v>
                </c:pt>
                <c:pt idx="34">
                  <c:v>15.5</c:v>
                </c:pt>
                <c:pt idx="35">
                  <c:v>16</c:v>
                </c:pt>
                <c:pt idx="36">
                  <c:v>16.5</c:v>
                </c:pt>
                <c:pt idx="37">
                  <c:v>17</c:v>
                </c:pt>
                <c:pt idx="38">
                  <c:v>17.5</c:v>
                </c:pt>
                <c:pt idx="39">
                  <c:v>18</c:v>
                </c:pt>
                <c:pt idx="40">
                  <c:v>18.5</c:v>
                </c:pt>
                <c:pt idx="41">
                  <c:v>19</c:v>
                </c:pt>
                <c:pt idx="42">
                  <c:v>19.5</c:v>
                </c:pt>
                <c:pt idx="43">
                  <c:v>20</c:v>
                </c:pt>
                <c:pt idx="44">
                  <c:v>20.5</c:v>
                </c:pt>
                <c:pt idx="45">
                  <c:v>21</c:v>
                </c:pt>
                <c:pt idx="46">
                  <c:v>21.001000000000001</c:v>
                </c:pt>
                <c:pt idx="47">
                  <c:v>21.5</c:v>
                </c:pt>
                <c:pt idx="48">
                  <c:v>22</c:v>
                </c:pt>
                <c:pt idx="49">
                  <c:v>22.5</c:v>
                </c:pt>
                <c:pt idx="50">
                  <c:v>23</c:v>
                </c:pt>
                <c:pt idx="51">
                  <c:v>23.5</c:v>
                </c:pt>
                <c:pt idx="52">
                  <c:v>24</c:v>
                </c:pt>
                <c:pt idx="53">
                  <c:v>24.5</c:v>
                </c:pt>
                <c:pt idx="54">
                  <c:v>25</c:v>
                </c:pt>
                <c:pt idx="55">
                  <c:v>25.5</c:v>
                </c:pt>
                <c:pt idx="56">
                  <c:v>26</c:v>
                </c:pt>
                <c:pt idx="57">
                  <c:v>26.5</c:v>
                </c:pt>
                <c:pt idx="58">
                  <c:v>27</c:v>
                </c:pt>
                <c:pt idx="59">
                  <c:v>27.5</c:v>
                </c:pt>
                <c:pt idx="60">
                  <c:v>28</c:v>
                </c:pt>
                <c:pt idx="61">
                  <c:v>28.001000000000001</c:v>
                </c:pt>
                <c:pt idx="62">
                  <c:v>28.5</c:v>
                </c:pt>
                <c:pt idx="63">
                  <c:v>29</c:v>
                </c:pt>
                <c:pt idx="64">
                  <c:v>29.5</c:v>
                </c:pt>
                <c:pt idx="65">
                  <c:v>30</c:v>
                </c:pt>
              </c:numCache>
            </c:numRef>
          </c:yVal>
        </c:ser>
        <c:ser>
          <c:idx val="0"/>
          <c:order val="1"/>
          <c:tx>
            <c:v>Soil</c:v>
          </c:tx>
          <c:spPr>
            <a:ln w="28575">
              <a:solidFill>
                <a:srgbClr val="C0504D">
                  <a:lumMod val="50000"/>
                </a:srgbClr>
              </a:solidFill>
            </a:ln>
          </c:spPr>
          <c:marker>
            <c:symbol val="none"/>
          </c:marker>
          <c:xVal>
            <c:numRef>
              <c:f>'Force &amp; Settlement Distribution'!$S$44:$S$110</c:f>
              <c:numCache>
                <c:formatCode>#,##0.00</c:formatCode>
                <c:ptCount val="67"/>
                <c:pt idx="0">
                  <c:v>174.58850000000001</c:v>
                </c:pt>
                <c:pt idx="1">
                  <c:v>172.65180000000001</c:v>
                </c:pt>
                <c:pt idx="2">
                  <c:v>169.02019999999999</c:v>
                </c:pt>
                <c:pt idx="3">
                  <c:v>165.79759999999999</c:v>
                </c:pt>
                <c:pt idx="4">
                  <c:v>162.86660000000001</c:v>
                </c:pt>
                <c:pt idx="5">
                  <c:v>160.1584</c:v>
                </c:pt>
                <c:pt idx="6">
                  <c:v>157.62790000000001</c:v>
                </c:pt>
                <c:pt idx="7">
                  <c:v>155.24379999999999</c:v>
                </c:pt>
                <c:pt idx="8">
                  <c:v>152.983</c:v>
                </c:pt>
                <c:pt idx="9">
                  <c:v>150.828</c:v>
                </c:pt>
                <c:pt idx="10">
                  <c:v>148.76509999999999</c:v>
                </c:pt>
                <c:pt idx="11">
                  <c:v>148.75460000000001</c:v>
                </c:pt>
                <c:pt idx="12">
                  <c:v>140.51669999999999</c:v>
                </c:pt>
                <c:pt idx="13">
                  <c:v>132.7456</c:v>
                </c:pt>
                <c:pt idx="14">
                  <c:v>125.4046</c:v>
                </c:pt>
                <c:pt idx="15">
                  <c:v>118.4483</c:v>
                </c:pt>
                <c:pt idx="16">
                  <c:v>111.8383</c:v>
                </c:pt>
                <c:pt idx="17">
                  <c:v>105.5416</c:v>
                </c:pt>
                <c:pt idx="18">
                  <c:v>99.529839999999993</c:v>
                </c:pt>
                <c:pt idx="19">
                  <c:v>93.778170000000003</c:v>
                </c:pt>
                <c:pt idx="20">
                  <c:v>88.265000000000001</c:v>
                </c:pt>
                <c:pt idx="21">
                  <c:v>82.971289999999996</c:v>
                </c:pt>
                <c:pt idx="22">
                  <c:v>82.960909999999998</c:v>
                </c:pt>
                <c:pt idx="23">
                  <c:v>77.880200000000002</c:v>
                </c:pt>
                <c:pt idx="24">
                  <c:v>72.976749999999996</c:v>
                </c:pt>
                <c:pt idx="25">
                  <c:v>68.247590000000002</c:v>
                </c:pt>
                <c:pt idx="26">
                  <c:v>63.680709999999998</c:v>
                </c:pt>
                <c:pt idx="27">
                  <c:v>59.265349999999998</c:v>
                </c:pt>
                <c:pt idx="28">
                  <c:v>54.99174</c:v>
                </c:pt>
                <c:pt idx="29">
                  <c:v>50.851059999999997</c:v>
                </c:pt>
                <c:pt idx="30">
                  <c:v>46.835270000000001</c:v>
                </c:pt>
                <c:pt idx="31">
                  <c:v>42.937060000000002</c:v>
                </c:pt>
                <c:pt idx="32">
                  <c:v>39.149720000000002</c:v>
                </c:pt>
                <c:pt idx="33">
                  <c:v>39.144120000000001</c:v>
                </c:pt>
                <c:pt idx="34">
                  <c:v>37.309640000000002</c:v>
                </c:pt>
                <c:pt idx="35">
                  <c:v>35.526789999999998</c:v>
                </c:pt>
                <c:pt idx="36">
                  <c:v>33.79607</c:v>
                </c:pt>
                <c:pt idx="37">
                  <c:v>32.114519999999999</c:v>
                </c:pt>
                <c:pt idx="38">
                  <c:v>30.479410000000001</c:v>
                </c:pt>
                <c:pt idx="39">
                  <c:v>28.888249999999999</c:v>
                </c:pt>
                <c:pt idx="40">
                  <c:v>27.338730000000002</c:v>
                </c:pt>
                <c:pt idx="41">
                  <c:v>25.82873</c:v>
                </c:pt>
                <c:pt idx="42">
                  <c:v>24.356280000000002</c:v>
                </c:pt>
                <c:pt idx="43">
                  <c:v>22.919560000000001</c:v>
                </c:pt>
                <c:pt idx="44">
                  <c:v>21.516870000000001</c:v>
                </c:pt>
                <c:pt idx="45">
                  <c:v>20.146640000000001</c:v>
                </c:pt>
                <c:pt idx="46">
                  <c:v>20.143930000000001</c:v>
                </c:pt>
                <c:pt idx="47">
                  <c:v>18.807400000000001</c:v>
                </c:pt>
                <c:pt idx="48">
                  <c:v>17.497769999999999</c:v>
                </c:pt>
                <c:pt idx="49">
                  <c:v>16.216480000000001</c:v>
                </c:pt>
                <c:pt idx="50">
                  <c:v>14.96232</c:v>
                </c:pt>
                <c:pt idx="51">
                  <c:v>13.734170000000001</c:v>
                </c:pt>
                <c:pt idx="52">
                  <c:v>12.53096</c:v>
                </c:pt>
                <c:pt idx="53">
                  <c:v>11.35172</c:v>
                </c:pt>
                <c:pt idx="54">
                  <c:v>10.195489999999999</c:v>
                </c:pt>
                <c:pt idx="55">
                  <c:v>9.0614070000000009</c:v>
                </c:pt>
                <c:pt idx="56">
                  <c:v>7.9486270000000001</c:v>
                </c:pt>
                <c:pt idx="57">
                  <c:v>6.8563660000000004</c:v>
                </c:pt>
                <c:pt idx="58">
                  <c:v>5.783881</c:v>
                </c:pt>
                <c:pt idx="59">
                  <c:v>4.7304690000000003</c:v>
                </c:pt>
                <c:pt idx="60">
                  <c:v>3.6954639999999999</c:v>
                </c:pt>
                <c:pt idx="61">
                  <c:v>3.6943389999999998</c:v>
                </c:pt>
                <c:pt idx="62">
                  <c:v>3.5958139999999998</c:v>
                </c:pt>
                <c:pt idx="63">
                  <c:v>3.4981100000000001</c:v>
                </c:pt>
                <c:pt idx="64">
                  <c:v>3.401392</c:v>
                </c:pt>
                <c:pt idx="65">
                  <c:v>3.3056320000000001</c:v>
                </c:pt>
                <c:pt idx="66">
                  <c:v>0</c:v>
                </c:pt>
              </c:numCache>
            </c:numRef>
          </c:xVal>
          <c:yVal>
            <c:numRef>
              <c:f>'Force &amp; Settlement Distribution'!$P$44:$P$110</c:f>
              <c:numCache>
                <c:formatCode>0.0</c:formatCode>
                <c:ptCount val="6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5.0010000000000003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  <c:pt idx="15">
                  <c:v>7</c:v>
                </c:pt>
                <c:pt idx="16">
                  <c:v>7.5</c:v>
                </c:pt>
                <c:pt idx="17">
                  <c:v>8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  <c:pt idx="22">
                  <c:v>10.000999999999999</c:v>
                </c:pt>
                <c:pt idx="23">
                  <c:v>10.5</c:v>
                </c:pt>
                <c:pt idx="24">
                  <c:v>11</c:v>
                </c:pt>
                <c:pt idx="25">
                  <c:v>11.5</c:v>
                </c:pt>
                <c:pt idx="26">
                  <c:v>12</c:v>
                </c:pt>
                <c:pt idx="27">
                  <c:v>12.5</c:v>
                </c:pt>
                <c:pt idx="28">
                  <c:v>13</c:v>
                </c:pt>
                <c:pt idx="29">
                  <c:v>13.5</c:v>
                </c:pt>
                <c:pt idx="30">
                  <c:v>14</c:v>
                </c:pt>
                <c:pt idx="31">
                  <c:v>14.5</c:v>
                </c:pt>
                <c:pt idx="32">
                  <c:v>15</c:v>
                </c:pt>
                <c:pt idx="33">
                  <c:v>15.000999999999999</c:v>
                </c:pt>
                <c:pt idx="34">
                  <c:v>15.5</c:v>
                </c:pt>
                <c:pt idx="35">
                  <c:v>16</c:v>
                </c:pt>
                <c:pt idx="36">
                  <c:v>16.5</c:v>
                </c:pt>
                <c:pt idx="37">
                  <c:v>17</c:v>
                </c:pt>
                <c:pt idx="38">
                  <c:v>17.5</c:v>
                </c:pt>
                <c:pt idx="39">
                  <c:v>18</c:v>
                </c:pt>
                <c:pt idx="40">
                  <c:v>18.5</c:v>
                </c:pt>
                <c:pt idx="41">
                  <c:v>19</c:v>
                </c:pt>
                <c:pt idx="42">
                  <c:v>19.5</c:v>
                </c:pt>
                <c:pt idx="43">
                  <c:v>20</c:v>
                </c:pt>
                <c:pt idx="44">
                  <c:v>20.5</c:v>
                </c:pt>
                <c:pt idx="45">
                  <c:v>21</c:v>
                </c:pt>
                <c:pt idx="46">
                  <c:v>21.001000000000001</c:v>
                </c:pt>
                <c:pt idx="47">
                  <c:v>21.5</c:v>
                </c:pt>
                <c:pt idx="48">
                  <c:v>22</c:v>
                </c:pt>
                <c:pt idx="49">
                  <c:v>22.5</c:v>
                </c:pt>
                <c:pt idx="50">
                  <c:v>23</c:v>
                </c:pt>
                <c:pt idx="51">
                  <c:v>23.5</c:v>
                </c:pt>
                <c:pt idx="52">
                  <c:v>24</c:v>
                </c:pt>
                <c:pt idx="53">
                  <c:v>24.5</c:v>
                </c:pt>
                <c:pt idx="54">
                  <c:v>25</c:v>
                </c:pt>
                <c:pt idx="55">
                  <c:v>25.5</c:v>
                </c:pt>
                <c:pt idx="56">
                  <c:v>26</c:v>
                </c:pt>
                <c:pt idx="57">
                  <c:v>26.5</c:v>
                </c:pt>
                <c:pt idx="58">
                  <c:v>27</c:v>
                </c:pt>
                <c:pt idx="59">
                  <c:v>27.5</c:v>
                </c:pt>
                <c:pt idx="60">
                  <c:v>28</c:v>
                </c:pt>
                <c:pt idx="61">
                  <c:v>28.001000000000001</c:v>
                </c:pt>
                <c:pt idx="62">
                  <c:v>28.5</c:v>
                </c:pt>
                <c:pt idx="63">
                  <c:v>29</c:v>
                </c:pt>
                <c:pt idx="64">
                  <c:v>29.5</c:v>
                </c:pt>
                <c:pt idx="65">
                  <c:v>30</c:v>
                </c:pt>
                <c:pt idx="66">
                  <c:v>30</c:v>
                </c:pt>
              </c:numCache>
            </c:numRef>
          </c:yVal>
        </c:ser>
        <c:axId val="225766400"/>
        <c:axId val="225769728"/>
      </c:scatterChart>
      <c:valAx>
        <c:axId val="225766400"/>
        <c:scaling>
          <c:orientation val="minMax"/>
          <c:max val="200"/>
          <c:min val="0"/>
        </c:scaling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SETTLEMENT  (mm)</a:t>
                </a:r>
              </a:p>
            </c:rich>
          </c:tx>
          <c:layout>
            <c:manualLayout>
              <c:xMode val="edge"/>
              <c:yMode val="edge"/>
              <c:x val="0.34496347547107831"/>
              <c:y val="5.6064487781197388E-3"/>
            </c:manualLayout>
          </c:layout>
        </c:title>
        <c:numFmt formatCode="#,##0" sourceLinked="0"/>
        <c:minorTickMark val="out"/>
        <c:tickLblPos val="nextTo"/>
        <c:spPr>
          <a:ln w="952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5769728"/>
        <c:crosses val="autoZero"/>
        <c:crossBetween val="midCat"/>
        <c:majorUnit val="50"/>
        <c:minorUnit val="25"/>
      </c:valAx>
      <c:valAx>
        <c:axId val="225769728"/>
        <c:scaling>
          <c:orientation val="maxMin"/>
          <c:max val="35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 (m)</a:t>
                </a:r>
              </a:p>
            </c:rich>
          </c:tx>
          <c:layout>
            <c:manualLayout>
              <c:xMode val="edge"/>
              <c:yMode val="edge"/>
              <c:x val="1.3580434889467368E-2"/>
              <c:y val="0.43680558877567616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5766400"/>
        <c:crosses val="autoZero"/>
        <c:crossBetween val="midCat"/>
        <c:majorUnit val="5"/>
        <c:minorUnit val="2.5"/>
      </c:valAx>
      <c:spPr>
        <a:ln>
          <a:solidFill>
            <a:sysClr val="windowText" lastClr="000000"/>
          </a:solidFill>
        </a:ln>
      </c:spPr>
    </c:plotArea>
    <c:plotVisOnly val="1"/>
    <c:dispBlanksAs val="span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46376811594203"/>
          <c:y val="2.2560913791355486E-2"/>
          <c:w val="0.84809945858217672"/>
          <c:h val="0.83957155153176699"/>
        </c:manualLayout>
      </c:layout>
      <c:scatterChart>
        <c:scatterStyle val="lineMarker"/>
        <c:ser>
          <c:idx val="3"/>
          <c:order val="0"/>
          <c:tx>
            <c:v>Head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6"/>
            <c:spPr>
              <a:solidFill>
                <a:srgbClr val="0000FF"/>
              </a:solidFill>
              <a:ln w="12700">
                <a:noFill/>
              </a:ln>
            </c:spPr>
          </c:marker>
          <c:dPt>
            <c:idx val="6"/>
            <c:spPr>
              <a:ln cap="sq">
                <a:solidFill>
                  <a:srgbClr val="0000FF"/>
                </a:solidFill>
                <a:prstDash val="solid"/>
              </a:ln>
            </c:spPr>
          </c:dPt>
          <c:xVal>
            <c:numRef>
              <c:f>'TEST DATA and BACK-ANALYSIS'!$D$10:$D$23</c:f>
              <c:numCache>
                <c:formatCode>0.00</c:formatCode>
                <c:ptCount val="14"/>
                <c:pt idx="0" formatCode="0.0">
                  <c:v>0</c:v>
                </c:pt>
                <c:pt idx="1">
                  <c:v>0.77731908120732296</c:v>
                </c:pt>
                <c:pt idx="2">
                  <c:v>1.72998781360193</c:v>
                </c:pt>
                <c:pt idx="3">
                  <c:v>2.8304402579999999</c:v>
                </c:pt>
                <c:pt idx="4">
                  <c:v>4.0772023600000002</c:v>
                </c:pt>
                <c:pt idx="5">
                  <c:v>5.4934117880000004</c:v>
                </c:pt>
                <c:pt idx="6">
                  <c:v>7.1554012409999999</c:v>
                </c:pt>
                <c:pt idx="7">
                  <c:v>9.3109851149999994</c:v>
                </c:pt>
                <c:pt idx="8">
                  <c:v>12.553475629999999</c:v>
                </c:pt>
                <c:pt idx="9">
                  <c:v>20.149988650000001</c:v>
                </c:pt>
                <c:pt idx="10">
                  <c:v>45.628326700000002</c:v>
                </c:pt>
                <c:pt idx="11">
                  <c:v>94.127064309999994</c:v>
                </c:pt>
                <c:pt idx="12">
                  <c:v>155.36897010000001</c:v>
                </c:pt>
                <c:pt idx="13">
                  <c:v>225.24007599999999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2875-485C-A1E8-E45E8FD1A4D5}"/>
            </c:ext>
          </c:extLst>
        </c:ser>
        <c:ser>
          <c:idx val="2"/>
          <c:order val="1"/>
          <c:tx>
            <c:v>Toe vs. toe mvmnt</c:v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xVal>
            <c:numRef>
              <c:f>'TEST DATA and BACK-ANALYSIS'!$F$10:$F$23</c:f>
              <c:numCache>
                <c:formatCode>#,##0.00</c:formatCode>
                <c:ptCount val="14"/>
                <c:pt idx="0" formatCode="0.00">
                  <c:v>0</c:v>
                </c:pt>
                <c:pt idx="1">
                  <c:v>4.7202947186151603E-3</c:v>
                </c:pt>
                <c:pt idx="2">
                  <c:v>2.82445494797018E-2</c:v>
                </c:pt>
                <c:pt idx="3">
                  <c:v>8.4056916999999995E-2</c:v>
                </c:pt>
                <c:pt idx="4">
                  <c:v>0.19753021700000001</c:v>
                </c:pt>
                <c:pt idx="5">
                  <c:v>0.41025832800000001</c:v>
                </c:pt>
                <c:pt idx="6">
                  <c:v>0.807972519</c:v>
                </c:pt>
                <c:pt idx="7">
                  <c:v>1.619195114</c:v>
                </c:pt>
                <c:pt idx="8">
                  <c:v>3.4761368780000002</c:v>
                </c:pt>
                <c:pt idx="9">
                  <c:v>9.5524533070000004</c:v>
                </c:pt>
                <c:pt idx="10">
                  <c:v>33.333958420000002</c:v>
                </c:pt>
                <c:pt idx="11">
                  <c:v>80.121248280000003</c:v>
                </c:pt>
                <c:pt idx="12">
                  <c:v>139.69344770000001</c:v>
                </c:pt>
                <c:pt idx="13">
                  <c:v>207.91977700000001</c:v>
                </c:pt>
              </c:numCache>
            </c:numRef>
          </c:xVal>
          <c:yVal>
            <c:numRef>
              <c:f>'TEST DATA and BACK-ANALYSIS'!#REF!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ser>
          <c:idx val="5"/>
          <c:order val="2"/>
          <c:tx>
            <c:v>Head unp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Bearing!$R$7:$R$143</c:f>
              <c:numCache>
                <c:formatCode>#,##0.00</c:formatCode>
                <c:ptCount val="137"/>
                <c:pt idx="0">
                  <c:v>0</c:v>
                </c:pt>
                <c:pt idx="1">
                  <c:v>0.152743869</c:v>
                </c:pt>
                <c:pt idx="2">
                  <c:v>0.15529310499999999</c:v>
                </c:pt>
                <c:pt idx="3">
                  <c:v>0.15583940199999999</c:v>
                </c:pt>
                <c:pt idx="4">
                  <c:v>0.15639916300000001</c:v>
                </c:pt>
                <c:pt idx="5">
                  <c:v>0.15697301299999999</c:v>
                </c:pt>
                <c:pt idx="6">
                  <c:v>0.15756161199999999</c:v>
                </c:pt>
                <c:pt idx="7">
                  <c:v>0.15816565199999999</c:v>
                </c:pt>
                <c:pt idx="8">
                  <c:v>0.158785869</c:v>
                </c:pt>
                <c:pt idx="9">
                  <c:v>0.15942303299999999</c:v>
                </c:pt>
                <c:pt idx="10">
                  <c:v>0.16007796099999999</c:v>
                </c:pt>
                <c:pt idx="11">
                  <c:v>0.16075151300000001</c:v>
                </c:pt>
                <c:pt idx="12">
                  <c:v>0.161444596</c:v>
                </c:pt>
                <c:pt idx="13">
                  <c:v>0.16215816899999999</c:v>
                </c:pt>
                <c:pt idx="14">
                  <c:v>0.16289324399999999</c:v>
                </c:pt>
                <c:pt idx="15">
                  <c:v>0.16365089099999999</c:v>
                </c:pt>
                <c:pt idx="16">
                  <c:v>0.16443224000000001</c:v>
                </c:pt>
                <c:pt idx="17">
                  <c:v>0.16523848899999999</c:v>
                </c:pt>
                <c:pt idx="18">
                  <c:v>0.169690498</c:v>
                </c:pt>
                <c:pt idx="19">
                  <c:v>0.17499526600000001</c:v>
                </c:pt>
                <c:pt idx="20">
                  <c:v>0.176181375</c:v>
                </c:pt>
                <c:pt idx="21">
                  <c:v>0.177415512</c:v>
                </c:pt>
                <c:pt idx="22">
                  <c:v>0.178701045</c:v>
                </c:pt>
                <c:pt idx="23">
                  <c:v>0.18004181999999999</c:v>
                </c:pt>
                <c:pt idx="24">
                  <c:v>0.18144229200000001</c:v>
                </c:pt>
                <c:pt idx="25">
                  <c:v>0.18290768900000001</c:v>
                </c:pt>
                <c:pt idx="26">
                  <c:v>0.18444424100000001</c:v>
                </c:pt>
                <c:pt idx="27">
                  <c:v>0.18605947</c:v>
                </c:pt>
                <c:pt idx="28">
                  <c:v>0.18776259100000001</c:v>
                </c:pt>
                <c:pt idx="29">
                  <c:v>0.18956503</c:v>
                </c:pt>
                <c:pt idx="30">
                  <c:v>0.191481124</c:v>
                </c:pt>
                <c:pt idx="31">
                  <c:v>0.19352903699999999</c:v>
                </c:pt>
                <c:pt idx="32">
                  <c:v>0.195731985</c:v>
                </c:pt>
                <c:pt idx="33">
                  <c:v>0.19811985600000001</c:v>
                </c:pt>
                <c:pt idx="34">
                  <c:v>0.20073136599999999</c:v>
                </c:pt>
                <c:pt idx="35">
                  <c:v>0.20361696000000001</c:v>
                </c:pt>
                <c:pt idx="36">
                  <c:v>0.20684279699999999</c:v>
                </c:pt>
                <c:pt idx="37">
                  <c:v>0.21049643800000001</c:v>
                </c:pt>
                <c:pt idx="38">
                  <c:v>0.214695519</c:v>
                </c:pt>
                <c:pt idx="39">
                  <c:v>0.21960221799999999</c:v>
                </c:pt>
                <c:pt idx="40">
                  <c:v>0.225449971</c:v>
                </c:pt>
                <c:pt idx="41">
                  <c:v>0.23259795899999999</c:v>
                </c:pt>
                <c:pt idx="42">
                  <c:v>0.241655329</c:v>
                </c:pt>
                <c:pt idx="43">
                  <c:v>0.25383264500000002</c:v>
                </c:pt>
                <c:pt idx="44">
                  <c:v>0.27237389000000001</c:v>
                </c:pt>
                <c:pt idx="45">
                  <c:v>0.31000511200000003</c:v>
                </c:pt>
                <c:pt idx="46">
                  <c:v>0.42840849199999997</c:v>
                </c:pt>
                <c:pt idx="47">
                  <c:v>0.94785231700000006</c:v>
                </c:pt>
                <c:pt idx="48">
                  <c:v>1.318412948</c:v>
                </c:pt>
                <c:pt idx="49">
                  <c:v>1.608028773</c:v>
                </c:pt>
                <c:pt idx="50">
                  <c:v>1.850533011</c:v>
                </c:pt>
                <c:pt idx="51">
                  <c:v>2.0614056449999998</c:v>
                </c:pt>
                <c:pt idx="52">
                  <c:v>2.2493213839999999</c:v>
                </c:pt>
                <c:pt idx="53">
                  <c:v>2.41970068</c:v>
                </c:pt>
                <c:pt idx="54">
                  <c:v>2.5761804879999999</c:v>
                </c:pt>
                <c:pt idx="55">
                  <c:v>2.7213294549999998</c:v>
                </c:pt>
                <c:pt idx="56">
                  <c:v>2.8570341159999999</c:v>
                </c:pt>
                <c:pt idx="57">
                  <c:v>3.90186287</c:v>
                </c:pt>
                <c:pt idx="58">
                  <c:v>4.6510597960000002</c:v>
                </c:pt>
                <c:pt idx="59">
                  <c:v>5.2522058400000002</c:v>
                </c:pt>
                <c:pt idx="60">
                  <c:v>5.7610664810000003</c:v>
                </c:pt>
                <c:pt idx="61">
                  <c:v>6.2059570749999997</c:v>
                </c:pt>
                <c:pt idx="62">
                  <c:v>6.603591754</c:v>
                </c:pt>
                <c:pt idx="63">
                  <c:v>6.9647862900000002</c:v>
                </c:pt>
                <c:pt idx="64">
                  <c:v>7.2969897130000003</c:v>
                </c:pt>
                <c:pt idx="65">
                  <c:v>7.605570374</c:v>
                </c:pt>
                <c:pt idx="66">
                  <c:v>8.9067321610000008</c:v>
                </c:pt>
                <c:pt idx="67">
                  <c:v>9.962569834</c:v>
                </c:pt>
                <c:pt idx="68">
                  <c:v>10.87972912</c:v>
                </c:pt>
                <c:pt idx="69">
                  <c:v>11.70871822</c:v>
                </c:pt>
                <c:pt idx="70">
                  <c:v>12.4773449</c:v>
                </c:pt>
                <c:pt idx="71">
                  <c:v>13.20246579</c:v>
                </c:pt>
                <c:pt idx="72">
                  <c:v>13.895011869999999</c:v>
                </c:pt>
                <c:pt idx="73">
                  <c:v>14.562435880000001</c:v>
                </c:pt>
                <c:pt idx="74">
                  <c:v>15.21002062</c:v>
                </c:pt>
                <c:pt idx="75">
                  <c:v>15.8416292</c:v>
                </c:pt>
                <c:pt idx="76">
                  <c:v>16.460159839999999</c:v>
                </c:pt>
                <c:pt idx="77">
                  <c:v>17.06783399</c:v>
                </c:pt>
                <c:pt idx="78">
                  <c:v>17.6663858</c:v>
                </c:pt>
                <c:pt idx="79">
                  <c:v>18.25719054</c:v>
                </c:pt>
                <c:pt idx="80">
                  <c:v>18.841354039999999</c:v>
                </c:pt>
                <c:pt idx="81">
                  <c:v>19.419776370000001</c:v>
                </c:pt>
                <c:pt idx="82">
                  <c:v>19.99319813</c:v>
                </c:pt>
                <c:pt idx="83">
                  <c:v>20.562234620000002</c:v>
                </c:pt>
                <c:pt idx="84">
                  <c:v>21.689134729999999</c:v>
                </c:pt>
                <c:pt idx="85">
                  <c:v>22.803729709999999</c:v>
                </c:pt>
                <c:pt idx="86">
                  <c:v>23.90840227</c:v>
                </c:pt>
                <c:pt idx="87">
                  <c:v>25.004940040000001</c:v>
                </c:pt>
                <c:pt idx="88">
                  <c:v>26.094712090000002</c:v>
                </c:pt>
                <c:pt idx="89">
                  <c:v>27.178785779999998</c:v>
                </c:pt>
                <c:pt idx="90">
                  <c:v>28.258006330000001</c:v>
                </c:pt>
                <c:pt idx="91">
                  <c:v>29.333052429999999</c:v>
                </c:pt>
                <c:pt idx="92">
                  <c:v>30.40447576</c:v>
                </c:pt>
                <c:pt idx="93">
                  <c:v>31.472729749999999</c:v>
                </c:pt>
                <c:pt idx="94">
                  <c:v>32.538190849999999</c:v>
                </c:pt>
                <c:pt idx="95">
                  <c:v>33.60117442</c:v>
                </c:pt>
                <c:pt idx="96">
                  <c:v>34.661946839999999</c:v>
                </c:pt>
                <c:pt idx="97">
                  <c:v>35.720734829999998</c:v>
                </c:pt>
                <c:pt idx="98">
                  <c:v>36.777732710000002</c:v>
                </c:pt>
                <c:pt idx="99">
                  <c:v>37.833108109999998</c:v>
                </c:pt>
                <c:pt idx="100">
                  <c:v>38.887006489999997</c:v>
                </c:pt>
                <c:pt idx="101">
                  <c:v>39.939554770000001</c:v>
                </c:pt>
                <c:pt idx="102">
                  <c:v>40.990864279999997</c:v>
                </c:pt>
                <c:pt idx="103">
                  <c:v>42.041033120000002</c:v>
                </c:pt>
                <c:pt idx="104">
                  <c:v>43.090148159999998</c:v>
                </c:pt>
                <c:pt idx="105">
                  <c:v>44.138286620000002</c:v>
                </c:pt>
                <c:pt idx="106">
                  <c:v>45.185517429999997</c:v>
                </c:pt>
                <c:pt idx="107">
                  <c:v>46.231902329999997</c:v>
                </c:pt>
                <c:pt idx="108">
                  <c:v>47.277496859999999</c:v>
                </c:pt>
                <c:pt idx="109">
                  <c:v>48.322351099999999</c:v>
                </c:pt>
                <c:pt idx="110">
                  <c:v>49.366510380000001</c:v>
                </c:pt>
                <c:pt idx="111">
                  <c:v>50.410015829999999</c:v>
                </c:pt>
                <c:pt idx="112">
                  <c:v>51.4529049</c:v>
                </c:pt>
                <c:pt idx="113">
                  <c:v>52.495211759999997</c:v>
                </c:pt>
                <c:pt idx="114">
                  <c:v>53.536967699999998</c:v>
                </c:pt>
                <c:pt idx="115">
                  <c:v>54.578201399999998</c:v>
                </c:pt>
                <c:pt idx="116">
                  <c:v>55.618939220000001</c:v>
                </c:pt>
                <c:pt idx="117">
                  <c:v>56.659205470000003</c:v>
                </c:pt>
                <c:pt idx="118">
                  <c:v>57.699022589999998</c:v>
                </c:pt>
                <c:pt idx="119">
                  <c:v>58.738411339999999</c:v>
                </c:pt>
                <c:pt idx="120">
                  <c:v>59.777390969999999</c:v>
                </c:pt>
                <c:pt idx="121">
                  <c:v>60.81597936</c:v>
                </c:pt>
                <c:pt idx="122">
                  <c:v>61.854193129999999</c:v>
                </c:pt>
                <c:pt idx="123">
                  <c:v>62.8920478</c:v>
                </c:pt>
                <c:pt idx="124">
                  <c:v>63.929557840000001</c:v>
                </c:pt>
                <c:pt idx="125">
                  <c:v>64.966736789999999</c:v>
                </c:pt>
                <c:pt idx="126">
                  <c:v>66.003597299999996</c:v>
                </c:pt>
                <c:pt idx="127">
                  <c:v>67.040151289999997</c:v>
                </c:pt>
                <c:pt idx="128">
                  <c:v>68.076409889999994</c:v>
                </c:pt>
                <c:pt idx="129">
                  <c:v>69.112383629999997</c:v>
                </c:pt>
                <c:pt idx="130">
                  <c:v>70.148082369999997</c:v>
                </c:pt>
                <c:pt idx="131">
                  <c:v>71.183515439999994</c:v>
                </c:pt>
                <c:pt idx="132">
                  <c:v>72.218691629999995</c:v>
                </c:pt>
                <c:pt idx="133">
                  <c:v>73.253619279999995</c:v>
                </c:pt>
                <c:pt idx="134">
                  <c:v>74.288306230000003</c:v>
                </c:pt>
                <c:pt idx="135">
                  <c:v>75.322759939999997</c:v>
                </c:pt>
                <c:pt idx="136">
                  <c:v>76.356987480000001</c:v>
                </c:pt>
              </c:numCache>
            </c:numRef>
          </c:xVal>
          <c:yVal>
            <c:numRef>
              <c:f>Bearing!$M$7:$M$143</c:f>
              <c:numCache>
                <c:formatCode>#,##0</c:formatCode>
                <c:ptCount val="137"/>
                <c:pt idx="0">
                  <c:v>0</c:v>
                </c:pt>
                <c:pt idx="1">
                  <c:v>65.228480000000005</c:v>
                </c:pt>
                <c:pt idx="2">
                  <c:v>66.131290000000007</c:v>
                </c:pt>
                <c:pt idx="3">
                  <c:v>66.324340000000007</c:v>
                </c:pt>
                <c:pt idx="4">
                  <c:v>66.522000000000006</c:v>
                </c:pt>
                <c:pt idx="5">
                  <c:v>66.724459999999993</c:v>
                </c:pt>
                <c:pt idx="6">
                  <c:v>66.931960000000004</c:v>
                </c:pt>
                <c:pt idx="7">
                  <c:v>67.144729999999996</c:v>
                </c:pt>
                <c:pt idx="8">
                  <c:v>67.363010000000003</c:v>
                </c:pt>
                <c:pt idx="9">
                  <c:v>67.587050000000005</c:v>
                </c:pt>
                <c:pt idx="10">
                  <c:v>67.817139999999995</c:v>
                </c:pt>
                <c:pt idx="11">
                  <c:v>68.053560000000004</c:v>
                </c:pt>
                <c:pt idx="12">
                  <c:v>68.296589999999995</c:v>
                </c:pt>
                <c:pt idx="13">
                  <c:v>68.546580000000006</c:v>
                </c:pt>
                <c:pt idx="14">
                  <c:v>68.803839999999994</c:v>
                </c:pt>
                <c:pt idx="15">
                  <c:v>69.068749999999994</c:v>
                </c:pt>
                <c:pt idx="16">
                  <c:v>69.341660000000005</c:v>
                </c:pt>
                <c:pt idx="17">
                  <c:v>69.622960000000006</c:v>
                </c:pt>
                <c:pt idx="18">
                  <c:v>71.171009999999995</c:v>
                </c:pt>
                <c:pt idx="19">
                  <c:v>73.004329999999996</c:v>
                </c:pt>
                <c:pt idx="20">
                  <c:v>73.412660000000002</c:v>
                </c:pt>
                <c:pt idx="21">
                  <c:v>73.836910000000003</c:v>
                </c:pt>
                <c:pt idx="22">
                  <c:v>74.278180000000006</c:v>
                </c:pt>
                <c:pt idx="23">
                  <c:v>74.737719999999996</c:v>
                </c:pt>
                <c:pt idx="24">
                  <c:v>75.216980000000007</c:v>
                </c:pt>
                <c:pt idx="25">
                  <c:v>75.717640000000003</c:v>
                </c:pt>
                <c:pt idx="26">
                  <c:v>76.241749999999996</c:v>
                </c:pt>
                <c:pt idx="27">
                  <c:v>76.791730000000001</c:v>
                </c:pt>
                <c:pt idx="28">
                  <c:v>77.370580000000004</c:v>
                </c:pt>
                <c:pt idx="29">
                  <c:v>77.982029999999995</c:v>
                </c:pt>
                <c:pt idx="30">
                  <c:v>78.630690000000001</c:v>
                </c:pt>
                <c:pt idx="31">
                  <c:v>79.322490000000002</c:v>
                </c:pt>
                <c:pt idx="32">
                  <c:v>80.064920000000001</c:v>
                </c:pt>
                <c:pt idx="33">
                  <c:v>80.867649999999998</c:v>
                </c:pt>
                <c:pt idx="34">
                  <c:v>81.743129999999994</c:v>
                </c:pt>
                <c:pt idx="35">
                  <c:v>82.707530000000006</c:v>
                </c:pt>
                <c:pt idx="36">
                  <c:v>83.78201</c:v>
                </c:pt>
                <c:pt idx="37">
                  <c:v>84.994380000000007</c:v>
                </c:pt>
                <c:pt idx="38">
                  <c:v>86.381810000000002</c:v>
                </c:pt>
                <c:pt idx="39">
                  <c:v>87.995249999999999</c:v>
                </c:pt>
                <c:pt idx="40">
                  <c:v>89.907619999999994</c:v>
                </c:pt>
                <c:pt idx="41">
                  <c:v>92.230429999999998</c:v>
                </c:pt>
                <c:pt idx="42">
                  <c:v>95.151769999999999</c:v>
                </c:pt>
                <c:pt idx="43">
                  <c:v>99.042370000000005</c:v>
                </c:pt>
                <c:pt idx="44">
                  <c:v>104.8802</c:v>
                </c:pt>
                <c:pt idx="45">
                  <c:v>116.35680000000001</c:v>
                </c:pt>
                <c:pt idx="46">
                  <c:v>149.68100000000001</c:v>
                </c:pt>
                <c:pt idx="47">
                  <c:v>274.63010000000003</c:v>
                </c:pt>
                <c:pt idx="48">
                  <c:v>354.23360000000002</c:v>
                </c:pt>
                <c:pt idx="49">
                  <c:v>413.00080000000003</c:v>
                </c:pt>
                <c:pt idx="50">
                  <c:v>460.27089999999998</c:v>
                </c:pt>
                <c:pt idx="51">
                  <c:v>500.08699999999999</c:v>
                </c:pt>
                <c:pt idx="52">
                  <c:v>534.63319999999999</c:v>
                </c:pt>
                <c:pt idx="53">
                  <c:v>565.23810000000003</c:v>
                </c:pt>
                <c:pt idx="54">
                  <c:v>592.77480000000003</c:v>
                </c:pt>
                <c:pt idx="55">
                  <c:v>617.84889999999996</c:v>
                </c:pt>
                <c:pt idx="56">
                  <c:v>640.89919999999995</c:v>
                </c:pt>
                <c:pt idx="57">
                  <c:v>806.92679999999996</c:v>
                </c:pt>
                <c:pt idx="58">
                  <c:v>915.0068</c:v>
                </c:pt>
                <c:pt idx="59">
                  <c:v>995.83150000000001</c:v>
                </c:pt>
                <c:pt idx="60">
                  <c:v>1060.3440000000001</c:v>
                </c:pt>
                <c:pt idx="61">
                  <c:v>1113.8720000000001</c:v>
                </c:pt>
                <c:pt idx="62">
                  <c:v>1159.4639999999999</c:v>
                </c:pt>
                <c:pt idx="63">
                  <c:v>1199.0419999999999</c:v>
                </c:pt>
                <c:pt idx="64">
                  <c:v>1233.904</c:v>
                </c:pt>
                <c:pt idx="65">
                  <c:v>1264.9680000000001</c:v>
                </c:pt>
                <c:pt idx="66">
                  <c:v>1382.171</c:v>
                </c:pt>
                <c:pt idx="67">
                  <c:v>1461.558</c:v>
                </c:pt>
                <c:pt idx="68">
                  <c:v>1520.0809999999999</c:v>
                </c:pt>
                <c:pt idx="69">
                  <c:v>1565.558</c:v>
                </c:pt>
                <c:pt idx="70">
                  <c:v>1602.2180000000001</c:v>
                </c:pt>
                <c:pt idx="71">
                  <c:v>1632.5889999999999</c:v>
                </c:pt>
                <c:pt idx="72">
                  <c:v>1658.2909999999999</c:v>
                </c:pt>
                <c:pt idx="73">
                  <c:v>1680.421</c:v>
                </c:pt>
                <c:pt idx="74">
                  <c:v>1699.751</c:v>
                </c:pt>
                <c:pt idx="75">
                  <c:v>1716.84</c:v>
                </c:pt>
                <c:pt idx="76">
                  <c:v>1732.106</c:v>
                </c:pt>
                <c:pt idx="77">
                  <c:v>1745.8679999999999</c:v>
                </c:pt>
                <c:pt idx="78">
                  <c:v>1758.374</c:v>
                </c:pt>
                <c:pt idx="79">
                  <c:v>1769.817</c:v>
                </c:pt>
                <c:pt idx="80">
                  <c:v>1780.356</c:v>
                </c:pt>
                <c:pt idx="81">
                  <c:v>1790.116</c:v>
                </c:pt>
                <c:pt idx="82">
                  <c:v>1799.202</c:v>
                </c:pt>
                <c:pt idx="83">
                  <c:v>1807.6990000000001</c:v>
                </c:pt>
                <c:pt idx="84">
                  <c:v>1823.203</c:v>
                </c:pt>
                <c:pt idx="85">
                  <c:v>1837.08</c:v>
                </c:pt>
                <c:pt idx="86">
                  <c:v>1849.6559999999999</c:v>
                </c:pt>
                <c:pt idx="87">
                  <c:v>1861.1759999999999</c:v>
                </c:pt>
                <c:pt idx="88">
                  <c:v>1871.825</c:v>
                </c:pt>
                <c:pt idx="89">
                  <c:v>1881.7460000000001</c:v>
                </c:pt>
                <c:pt idx="90">
                  <c:v>1891.0540000000001</c:v>
                </c:pt>
                <c:pt idx="91">
                  <c:v>1899.8389999999999</c:v>
                </c:pt>
                <c:pt idx="92">
                  <c:v>1908.172</c:v>
                </c:pt>
                <c:pt idx="93">
                  <c:v>1916.114</c:v>
                </c:pt>
                <c:pt idx="94">
                  <c:v>1923.713</c:v>
                </c:pt>
                <c:pt idx="95">
                  <c:v>1931.011</c:v>
                </c:pt>
                <c:pt idx="96">
                  <c:v>1938.0419999999999</c:v>
                </c:pt>
                <c:pt idx="97">
                  <c:v>1944.835</c:v>
                </c:pt>
                <c:pt idx="98">
                  <c:v>1951.415</c:v>
                </c:pt>
                <c:pt idx="99">
                  <c:v>1957.8019999999999</c:v>
                </c:pt>
                <c:pt idx="100">
                  <c:v>1964.0160000000001</c:v>
                </c:pt>
                <c:pt idx="101">
                  <c:v>1970.0709999999999</c:v>
                </c:pt>
                <c:pt idx="102">
                  <c:v>1975.9829999999999</c:v>
                </c:pt>
                <c:pt idx="103">
                  <c:v>1981.7619999999999</c:v>
                </c:pt>
                <c:pt idx="104">
                  <c:v>1987.42</c:v>
                </c:pt>
                <c:pt idx="105">
                  <c:v>1992.9659999999999</c:v>
                </c:pt>
                <c:pt idx="106">
                  <c:v>1998.4090000000001</c:v>
                </c:pt>
                <c:pt idx="107">
                  <c:v>2003.7560000000001</c:v>
                </c:pt>
                <c:pt idx="108">
                  <c:v>2009.0139999999999</c:v>
                </c:pt>
                <c:pt idx="109">
                  <c:v>2014.1880000000001</c:v>
                </c:pt>
                <c:pt idx="110">
                  <c:v>2019.2840000000001</c:v>
                </c:pt>
                <c:pt idx="111">
                  <c:v>2024.308</c:v>
                </c:pt>
                <c:pt idx="112">
                  <c:v>2029.2619999999999</c:v>
                </c:pt>
                <c:pt idx="113">
                  <c:v>2034.153</c:v>
                </c:pt>
                <c:pt idx="114">
                  <c:v>2038.982</c:v>
                </c:pt>
                <c:pt idx="115">
                  <c:v>2043.7539999999999</c:v>
                </c:pt>
                <c:pt idx="116">
                  <c:v>2048.4720000000002</c:v>
                </c:pt>
                <c:pt idx="117">
                  <c:v>2053.1379999999999</c:v>
                </c:pt>
                <c:pt idx="118">
                  <c:v>2057.7550000000001</c:v>
                </c:pt>
                <c:pt idx="119">
                  <c:v>2062.3249999999998</c:v>
                </c:pt>
                <c:pt idx="120">
                  <c:v>2066.85</c:v>
                </c:pt>
                <c:pt idx="121">
                  <c:v>2071.3339999999998</c:v>
                </c:pt>
                <c:pt idx="122">
                  <c:v>2075.7759999999998</c:v>
                </c:pt>
                <c:pt idx="123">
                  <c:v>2080.1799999999998</c:v>
                </c:pt>
                <c:pt idx="124">
                  <c:v>2084.547</c:v>
                </c:pt>
                <c:pt idx="125">
                  <c:v>2088.8780000000002</c:v>
                </c:pt>
                <c:pt idx="126">
                  <c:v>2093.1750000000002</c:v>
                </c:pt>
                <c:pt idx="127">
                  <c:v>2097.4389999999999</c:v>
                </c:pt>
                <c:pt idx="128">
                  <c:v>2101.6709999999998</c:v>
                </c:pt>
                <c:pt idx="129">
                  <c:v>2105.873</c:v>
                </c:pt>
                <c:pt idx="130">
                  <c:v>2110.0450000000001</c:v>
                </c:pt>
                <c:pt idx="131">
                  <c:v>2114.1889999999999</c:v>
                </c:pt>
                <c:pt idx="132">
                  <c:v>2118.3049999999998</c:v>
                </c:pt>
                <c:pt idx="133">
                  <c:v>2122.3960000000002</c:v>
                </c:pt>
                <c:pt idx="134">
                  <c:v>2126.46</c:v>
                </c:pt>
                <c:pt idx="135">
                  <c:v>2130.5</c:v>
                </c:pt>
                <c:pt idx="136">
                  <c:v>2134.5149999999999</c:v>
                </c:pt>
              </c:numCache>
            </c:numRef>
          </c:yVal>
        </c:ser>
        <c:ser>
          <c:idx val="6"/>
          <c:order val="3"/>
          <c:tx>
            <c:v>Compression unp</c:v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Bearing!$P$7:$P$143</c:f>
              <c:numCache>
                <c:formatCode>#,##0.00</c:formatCode>
                <c:ptCount val="137"/>
                <c:pt idx="0">
                  <c:v>0</c:v>
                </c:pt>
                <c:pt idx="1">
                  <c:v>0.152743869</c:v>
                </c:pt>
                <c:pt idx="2">
                  <c:v>0.15529310499999999</c:v>
                </c:pt>
                <c:pt idx="3">
                  <c:v>0.15583940199999999</c:v>
                </c:pt>
                <c:pt idx="4">
                  <c:v>0.15639916300000001</c:v>
                </c:pt>
                <c:pt idx="5">
                  <c:v>0.15697301299999999</c:v>
                </c:pt>
                <c:pt idx="6">
                  <c:v>0.15756161199999999</c:v>
                </c:pt>
                <c:pt idx="7">
                  <c:v>0.15816565199999999</c:v>
                </c:pt>
                <c:pt idx="8">
                  <c:v>0.158785869</c:v>
                </c:pt>
                <c:pt idx="9">
                  <c:v>0.15942303299999999</c:v>
                </c:pt>
                <c:pt idx="10">
                  <c:v>0.16007796099999999</c:v>
                </c:pt>
                <c:pt idx="11">
                  <c:v>0.16075151300000001</c:v>
                </c:pt>
                <c:pt idx="12">
                  <c:v>0.161444596</c:v>
                </c:pt>
                <c:pt idx="13">
                  <c:v>0.16215816899999999</c:v>
                </c:pt>
                <c:pt idx="14">
                  <c:v>0.16289324399999999</c:v>
                </c:pt>
                <c:pt idx="15">
                  <c:v>0.16365089099999999</c:v>
                </c:pt>
                <c:pt idx="16">
                  <c:v>0.16443224000000001</c:v>
                </c:pt>
                <c:pt idx="17">
                  <c:v>0.16523848899999999</c:v>
                </c:pt>
                <c:pt idx="18">
                  <c:v>0.169690498</c:v>
                </c:pt>
                <c:pt idx="19">
                  <c:v>0.17499526600000001</c:v>
                </c:pt>
                <c:pt idx="20">
                  <c:v>0.176181375</c:v>
                </c:pt>
                <c:pt idx="21">
                  <c:v>0.177415512</c:v>
                </c:pt>
                <c:pt idx="22">
                  <c:v>0.178701045</c:v>
                </c:pt>
                <c:pt idx="23">
                  <c:v>0.18004181999999999</c:v>
                </c:pt>
                <c:pt idx="24">
                  <c:v>0.18144229200000001</c:v>
                </c:pt>
                <c:pt idx="25">
                  <c:v>0.18290768900000001</c:v>
                </c:pt>
                <c:pt idx="26">
                  <c:v>0.18444424100000001</c:v>
                </c:pt>
                <c:pt idx="27">
                  <c:v>0.18605947</c:v>
                </c:pt>
                <c:pt idx="28">
                  <c:v>0.18776259100000001</c:v>
                </c:pt>
                <c:pt idx="29">
                  <c:v>0.18956503</c:v>
                </c:pt>
                <c:pt idx="30">
                  <c:v>0.191481124</c:v>
                </c:pt>
                <c:pt idx="31">
                  <c:v>0.19352903699999999</c:v>
                </c:pt>
                <c:pt idx="32">
                  <c:v>0.195731985</c:v>
                </c:pt>
                <c:pt idx="33">
                  <c:v>0.19811985600000001</c:v>
                </c:pt>
                <c:pt idx="34">
                  <c:v>0.20073136599999999</c:v>
                </c:pt>
                <c:pt idx="35">
                  <c:v>0.20361696000000001</c:v>
                </c:pt>
                <c:pt idx="36">
                  <c:v>0.20684279699999999</c:v>
                </c:pt>
                <c:pt idx="37">
                  <c:v>0.21049643800000001</c:v>
                </c:pt>
                <c:pt idx="38">
                  <c:v>0.214695519</c:v>
                </c:pt>
                <c:pt idx="39">
                  <c:v>0.21960221799999999</c:v>
                </c:pt>
                <c:pt idx="40">
                  <c:v>0.22544997</c:v>
                </c:pt>
                <c:pt idx="41">
                  <c:v>0.232597949</c:v>
                </c:pt>
                <c:pt idx="42">
                  <c:v>0.241655229</c:v>
                </c:pt>
                <c:pt idx="43">
                  <c:v>0.25383164499999999</c:v>
                </c:pt>
                <c:pt idx="44">
                  <c:v>0.27236389</c:v>
                </c:pt>
                <c:pt idx="45">
                  <c:v>0.30990511199999998</c:v>
                </c:pt>
                <c:pt idx="46">
                  <c:v>0.42740849199999997</c:v>
                </c:pt>
                <c:pt idx="47">
                  <c:v>0.93785231700000005</c:v>
                </c:pt>
                <c:pt idx="48">
                  <c:v>1.298412948</c:v>
                </c:pt>
                <c:pt idx="49">
                  <c:v>1.578028773</c:v>
                </c:pt>
                <c:pt idx="50">
                  <c:v>1.810533011</c:v>
                </c:pt>
                <c:pt idx="51">
                  <c:v>2.011405645</c:v>
                </c:pt>
                <c:pt idx="52">
                  <c:v>2.1893213839999999</c:v>
                </c:pt>
                <c:pt idx="53">
                  <c:v>2.3497006800000002</c:v>
                </c:pt>
                <c:pt idx="54">
                  <c:v>2.4961804879999998</c:v>
                </c:pt>
                <c:pt idx="55">
                  <c:v>2.6313294549999999</c:v>
                </c:pt>
                <c:pt idx="56">
                  <c:v>2.7570341159999998</c:v>
                </c:pt>
                <c:pt idx="57">
                  <c:v>3.7018628699999998</c:v>
                </c:pt>
                <c:pt idx="58">
                  <c:v>4.3510597960000004</c:v>
                </c:pt>
                <c:pt idx="59">
                  <c:v>4.8522058399999999</c:v>
                </c:pt>
                <c:pt idx="60">
                  <c:v>5.2610664810000003</c:v>
                </c:pt>
                <c:pt idx="61">
                  <c:v>5.6059570750000001</c:v>
                </c:pt>
                <c:pt idx="62">
                  <c:v>5.9035917539999998</c:v>
                </c:pt>
                <c:pt idx="63">
                  <c:v>6.1647862900000003</c:v>
                </c:pt>
                <c:pt idx="64">
                  <c:v>6.396989713</c:v>
                </c:pt>
                <c:pt idx="65">
                  <c:v>6.605570374</c:v>
                </c:pt>
                <c:pt idx="66">
                  <c:v>7.4067321609999999</c:v>
                </c:pt>
                <c:pt idx="67">
                  <c:v>7.962569834</c:v>
                </c:pt>
                <c:pt idx="68">
                  <c:v>8.3797291180000002</c:v>
                </c:pt>
                <c:pt idx="69">
                  <c:v>8.7087182240000001</c:v>
                </c:pt>
                <c:pt idx="70">
                  <c:v>8.9773449030000005</c:v>
                </c:pt>
                <c:pt idx="71">
                  <c:v>9.2024657950000002</c:v>
                </c:pt>
                <c:pt idx="72">
                  <c:v>9.3950118719999995</c:v>
                </c:pt>
                <c:pt idx="73">
                  <c:v>9.5624358839999992</c:v>
                </c:pt>
                <c:pt idx="74">
                  <c:v>9.7100206169999996</c:v>
                </c:pt>
                <c:pt idx="75">
                  <c:v>9.8416291989999998</c:v>
                </c:pt>
                <c:pt idx="76">
                  <c:v>9.9601598389999992</c:v>
                </c:pt>
                <c:pt idx="77">
                  <c:v>10.06783399</c:v>
                </c:pt>
                <c:pt idx="78">
                  <c:v>10.1663858</c:v>
                </c:pt>
                <c:pt idx="79">
                  <c:v>10.25719054</c:v>
                </c:pt>
                <c:pt idx="80">
                  <c:v>10.341354040000001</c:v>
                </c:pt>
                <c:pt idx="81">
                  <c:v>10.419776369999999</c:v>
                </c:pt>
                <c:pt idx="82">
                  <c:v>10.49319813</c:v>
                </c:pt>
                <c:pt idx="83">
                  <c:v>10.56223462</c:v>
                </c:pt>
                <c:pt idx="84">
                  <c:v>10.689134729999999</c:v>
                </c:pt>
                <c:pt idx="85">
                  <c:v>10.803729710000001</c:v>
                </c:pt>
                <c:pt idx="86">
                  <c:v>10.90840227</c:v>
                </c:pt>
                <c:pt idx="87">
                  <c:v>11.004940039999999</c:v>
                </c:pt>
                <c:pt idx="88">
                  <c:v>11.09471209</c:v>
                </c:pt>
                <c:pt idx="89">
                  <c:v>11.17878578</c:v>
                </c:pt>
                <c:pt idx="90">
                  <c:v>11.258006330000001</c:v>
                </c:pt>
                <c:pt idx="91">
                  <c:v>11.33305243</c:v>
                </c:pt>
                <c:pt idx="92">
                  <c:v>11.40447576</c:v>
                </c:pt>
                <c:pt idx="93">
                  <c:v>11.472729749999999</c:v>
                </c:pt>
                <c:pt idx="94">
                  <c:v>11.538190849999999</c:v>
                </c:pt>
                <c:pt idx="95">
                  <c:v>11.60117442</c:v>
                </c:pt>
                <c:pt idx="96">
                  <c:v>11.661946840000001</c:v>
                </c:pt>
                <c:pt idx="97">
                  <c:v>11.72073483</c:v>
                </c:pt>
                <c:pt idx="98">
                  <c:v>11.77773271</c:v>
                </c:pt>
                <c:pt idx="99">
                  <c:v>11.83310811</c:v>
                </c:pt>
                <c:pt idx="100">
                  <c:v>11.887006489999999</c:v>
                </c:pt>
                <c:pt idx="101">
                  <c:v>11.939554770000001</c:v>
                </c:pt>
                <c:pt idx="102">
                  <c:v>11.99086428</c:v>
                </c:pt>
                <c:pt idx="103">
                  <c:v>12.04103312</c:v>
                </c:pt>
                <c:pt idx="104">
                  <c:v>12.09014816</c:v>
                </c:pt>
                <c:pt idx="105">
                  <c:v>12.138286620000001</c:v>
                </c:pt>
                <c:pt idx="106">
                  <c:v>12.185517430000001</c:v>
                </c:pt>
                <c:pt idx="107">
                  <c:v>12.23190233</c:v>
                </c:pt>
                <c:pt idx="108">
                  <c:v>12.277496859999999</c:v>
                </c:pt>
                <c:pt idx="109">
                  <c:v>12.322351100000001</c:v>
                </c:pt>
                <c:pt idx="110">
                  <c:v>12.366510379999999</c:v>
                </c:pt>
                <c:pt idx="111">
                  <c:v>12.410015830000001</c:v>
                </c:pt>
                <c:pt idx="112">
                  <c:v>12.4529049</c:v>
                </c:pt>
                <c:pt idx="113">
                  <c:v>12.49521176</c:v>
                </c:pt>
                <c:pt idx="114">
                  <c:v>12.5369677</c:v>
                </c:pt>
                <c:pt idx="115">
                  <c:v>12.578201399999999</c:v>
                </c:pt>
                <c:pt idx="116">
                  <c:v>12.61893922</c:v>
                </c:pt>
                <c:pt idx="117">
                  <c:v>12.65920547</c:v>
                </c:pt>
                <c:pt idx="118">
                  <c:v>12.69902259</c:v>
                </c:pt>
                <c:pt idx="119">
                  <c:v>12.738411340000001</c:v>
                </c:pt>
                <c:pt idx="120">
                  <c:v>12.777390970000001</c:v>
                </c:pt>
                <c:pt idx="121">
                  <c:v>12.81597936</c:v>
                </c:pt>
                <c:pt idx="122">
                  <c:v>12.854193130000001</c:v>
                </c:pt>
                <c:pt idx="123">
                  <c:v>12.8920478</c:v>
                </c:pt>
                <c:pt idx="124">
                  <c:v>12.929557839999999</c:v>
                </c:pt>
                <c:pt idx="125">
                  <c:v>12.966736790000001</c:v>
                </c:pt>
                <c:pt idx="126">
                  <c:v>13.003597299999999</c:v>
                </c:pt>
                <c:pt idx="127">
                  <c:v>13.040151290000001</c:v>
                </c:pt>
                <c:pt idx="128">
                  <c:v>13.076409890000001</c:v>
                </c:pt>
                <c:pt idx="129">
                  <c:v>13.11238363</c:v>
                </c:pt>
                <c:pt idx="130">
                  <c:v>13.148082369999999</c:v>
                </c:pt>
                <c:pt idx="131">
                  <c:v>13.183515440000001</c:v>
                </c:pt>
                <c:pt idx="132">
                  <c:v>13.21869163</c:v>
                </c:pt>
                <c:pt idx="133">
                  <c:v>13.253619280000001</c:v>
                </c:pt>
                <c:pt idx="134">
                  <c:v>13.28830623</c:v>
                </c:pt>
                <c:pt idx="135">
                  <c:v>13.322759939999999</c:v>
                </c:pt>
                <c:pt idx="136">
                  <c:v>13.356987480000001</c:v>
                </c:pt>
              </c:numCache>
            </c:numRef>
          </c:xVal>
          <c:yVal>
            <c:numRef>
              <c:f>Bearing!$M$7:$M$143</c:f>
              <c:numCache>
                <c:formatCode>#,##0</c:formatCode>
                <c:ptCount val="137"/>
                <c:pt idx="0">
                  <c:v>0</c:v>
                </c:pt>
                <c:pt idx="1">
                  <c:v>65.228480000000005</c:v>
                </c:pt>
                <c:pt idx="2">
                  <c:v>66.131290000000007</c:v>
                </c:pt>
                <c:pt idx="3">
                  <c:v>66.324340000000007</c:v>
                </c:pt>
                <c:pt idx="4">
                  <c:v>66.522000000000006</c:v>
                </c:pt>
                <c:pt idx="5">
                  <c:v>66.724459999999993</c:v>
                </c:pt>
                <c:pt idx="6">
                  <c:v>66.931960000000004</c:v>
                </c:pt>
                <c:pt idx="7">
                  <c:v>67.144729999999996</c:v>
                </c:pt>
                <c:pt idx="8">
                  <c:v>67.363010000000003</c:v>
                </c:pt>
                <c:pt idx="9">
                  <c:v>67.587050000000005</c:v>
                </c:pt>
                <c:pt idx="10">
                  <c:v>67.817139999999995</c:v>
                </c:pt>
                <c:pt idx="11">
                  <c:v>68.053560000000004</c:v>
                </c:pt>
                <c:pt idx="12">
                  <c:v>68.296589999999995</c:v>
                </c:pt>
                <c:pt idx="13">
                  <c:v>68.546580000000006</c:v>
                </c:pt>
                <c:pt idx="14">
                  <c:v>68.803839999999994</c:v>
                </c:pt>
                <c:pt idx="15">
                  <c:v>69.068749999999994</c:v>
                </c:pt>
                <c:pt idx="16">
                  <c:v>69.341660000000005</c:v>
                </c:pt>
                <c:pt idx="17">
                  <c:v>69.622960000000006</c:v>
                </c:pt>
                <c:pt idx="18">
                  <c:v>71.171009999999995</c:v>
                </c:pt>
                <c:pt idx="19">
                  <c:v>73.004329999999996</c:v>
                </c:pt>
                <c:pt idx="20">
                  <c:v>73.412660000000002</c:v>
                </c:pt>
                <c:pt idx="21">
                  <c:v>73.836910000000003</c:v>
                </c:pt>
                <c:pt idx="22">
                  <c:v>74.278180000000006</c:v>
                </c:pt>
                <c:pt idx="23">
                  <c:v>74.737719999999996</c:v>
                </c:pt>
                <c:pt idx="24">
                  <c:v>75.216980000000007</c:v>
                </c:pt>
                <c:pt idx="25">
                  <c:v>75.717640000000003</c:v>
                </c:pt>
                <c:pt idx="26">
                  <c:v>76.241749999999996</c:v>
                </c:pt>
                <c:pt idx="27">
                  <c:v>76.791730000000001</c:v>
                </c:pt>
                <c:pt idx="28">
                  <c:v>77.370580000000004</c:v>
                </c:pt>
                <c:pt idx="29">
                  <c:v>77.982029999999995</c:v>
                </c:pt>
                <c:pt idx="30">
                  <c:v>78.630690000000001</c:v>
                </c:pt>
                <c:pt idx="31">
                  <c:v>79.322490000000002</c:v>
                </c:pt>
                <c:pt idx="32">
                  <c:v>80.064920000000001</c:v>
                </c:pt>
                <c:pt idx="33">
                  <c:v>80.867649999999998</c:v>
                </c:pt>
                <c:pt idx="34">
                  <c:v>81.743129999999994</c:v>
                </c:pt>
                <c:pt idx="35">
                  <c:v>82.707530000000006</c:v>
                </c:pt>
                <c:pt idx="36">
                  <c:v>83.78201</c:v>
                </c:pt>
                <c:pt idx="37">
                  <c:v>84.994380000000007</c:v>
                </c:pt>
                <c:pt idx="38">
                  <c:v>86.381810000000002</c:v>
                </c:pt>
                <c:pt idx="39">
                  <c:v>87.995249999999999</c:v>
                </c:pt>
                <c:pt idx="40">
                  <c:v>89.907619999999994</c:v>
                </c:pt>
                <c:pt idx="41">
                  <c:v>92.230429999999998</c:v>
                </c:pt>
                <c:pt idx="42">
                  <c:v>95.151769999999999</c:v>
                </c:pt>
                <c:pt idx="43">
                  <c:v>99.042370000000005</c:v>
                </c:pt>
                <c:pt idx="44">
                  <c:v>104.8802</c:v>
                </c:pt>
                <c:pt idx="45">
                  <c:v>116.35680000000001</c:v>
                </c:pt>
                <c:pt idx="46">
                  <c:v>149.68100000000001</c:v>
                </c:pt>
                <c:pt idx="47">
                  <c:v>274.63010000000003</c:v>
                </c:pt>
                <c:pt idx="48">
                  <c:v>354.23360000000002</c:v>
                </c:pt>
                <c:pt idx="49">
                  <c:v>413.00080000000003</c:v>
                </c:pt>
                <c:pt idx="50">
                  <c:v>460.27089999999998</c:v>
                </c:pt>
                <c:pt idx="51">
                  <c:v>500.08699999999999</c:v>
                </c:pt>
                <c:pt idx="52">
                  <c:v>534.63319999999999</c:v>
                </c:pt>
                <c:pt idx="53">
                  <c:v>565.23810000000003</c:v>
                </c:pt>
                <c:pt idx="54">
                  <c:v>592.77480000000003</c:v>
                </c:pt>
                <c:pt idx="55">
                  <c:v>617.84889999999996</c:v>
                </c:pt>
                <c:pt idx="56">
                  <c:v>640.89919999999995</c:v>
                </c:pt>
                <c:pt idx="57">
                  <c:v>806.92679999999996</c:v>
                </c:pt>
                <c:pt idx="58">
                  <c:v>915.0068</c:v>
                </c:pt>
                <c:pt idx="59">
                  <c:v>995.83150000000001</c:v>
                </c:pt>
                <c:pt idx="60">
                  <c:v>1060.3440000000001</c:v>
                </c:pt>
                <c:pt idx="61">
                  <c:v>1113.8720000000001</c:v>
                </c:pt>
                <c:pt idx="62">
                  <c:v>1159.4639999999999</c:v>
                </c:pt>
                <c:pt idx="63">
                  <c:v>1199.0419999999999</c:v>
                </c:pt>
                <c:pt idx="64">
                  <c:v>1233.904</c:v>
                </c:pt>
                <c:pt idx="65">
                  <c:v>1264.9680000000001</c:v>
                </c:pt>
                <c:pt idx="66">
                  <c:v>1382.171</c:v>
                </c:pt>
                <c:pt idx="67">
                  <c:v>1461.558</c:v>
                </c:pt>
                <c:pt idx="68">
                  <c:v>1520.0809999999999</c:v>
                </c:pt>
                <c:pt idx="69">
                  <c:v>1565.558</c:v>
                </c:pt>
                <c:pt idx="70">
                  <c:v>1602.2180000000001</c:v>
                </c:pt>
                <c:pt idx="71">
                  <c:v>1632.5889999999999</c:v>
                </c:pt>
                <c:pt idx="72">
                  <c:v>1658.2909999999999</c:v>
                </c:pt>
                <c:pt idx="73">
                  <c:v>1680.421</c:v>
                </c:pt>
                <c:pt idx="74">
                  <c:v>1699.751</c:v>
                </c:pt>
                <c:pt idx="75">
                  <c:v>1716.84</c:v>
                </c:pt>
                <c:pt idx="76">
                  <c:v>1732.106</c:v>
                </c:pt>
                <c:pt idx="77">
                  <c:v>1745.8679999999999</c:v>
                </c:pt>
                <c:pt idx="78">
                  <c:v>1758.374</c:v>
                </c:pt>
                <c:pt idx="79">
                  <c:v>1769.817</c:v>
                </c:pt>
                <c:pt idx="80">
                  <c:v>1780.356</c:v>
                </c:pt>
                <c:pt idx="81">
                  <c:v>1790.116</c:v>
                </c:pt>
                <c:pt idx="82">
                  <c:v>1799.202</c:v>
                </c:pt>
                <c:pt idx="83">
                  <c:v>1807.6990000000001</c:v>
                </c:pt>
                <c:pt idx="84">
                  <c:v>1823.203</c:v>
                </c:pt>
                <c:pt idx="85">
                  <c:v>1837.08</c:v>
                </c:pt>
                <c:pt idx="86">
                  <c:v>1849.6559999999999</c:v>
                </c:pt>
                <c:pt idx="87">
                  <c:v>1861.1759999999999</c:v>
                </c:pt>
                <c:pt idx="88">
                  <c:v>1871.825</c:v>
                </c:pt>
                <c:pt idx="89">
                  <c:v>1881.7460000000001</c:v>
                </c:pt>
                <c:pt idx="90">
                  <c:v>1891.0540000000001</c:v>
                </c:pt>
                <c:pt idx="91">
                  <c:v>1899.8389999999999</c:v>
                </c:pt>
                <c:pt idx="92">
                  <c:v>1908.172</c:v>
                </c:pt>
                <c:pt idx="93">
                  <c:v>1916.114</c:v>
                </c:pt>
                <c:pt idx="94">
                  <c:v>1923.713</c:v>
                </c:pt>
                <c:pt idx="95">
                  <c:v>1931.011</c:v>
                </c:pt>
                <c:pt idx="96">
                  <c:v>1938.0419999999999</c:v>
                </c:pt>
                <c:pt idx="97">
                  <c:v>1944.835</c:v>
                </c:pt>
                <c:pt idx="98">
                  <c:v>1951.415</c:v>
                </c:pt>
                <c:pt idx="99">
                  <c:v>1957.8019999999999</c:v>
                </c:pt>
                <c:pt idx="100">
                  <c:v>1964.0160000000001</c:v>
                </c:pt>
                <c:pt idx="101">
                  <c:v>1970.0709999999999</c:v>
                </c:pt>
                <c:pt idx="102">
                  <c:v>1975.9829999999999</c:v>
                </c:pt>
                <c:pt idx="103">
                  <c:v>1981.7619999999999</c:v>
                </c:pt>
                <c:pt idx="104">
                  <c:v>1987.42</c:v>
                </c:pt>
                <c:pt idx="105">
                  <c:v>1992.9659999999999</c:v>
                </c:pt>
                <c:pt idx="106">
                  <c:v>1998.4090000000001</c:v>
                </c:pt>
                <c:pt idx="107">
                  <c:v>2003.7560000000001</c:v>
                </c:pt>
                <c:pt idx="108">
                  <c:v>2009.0139999999999</c:v>
                </c:pt>
                <c:pt idx="109">
                  <c:v>2014.1880000000001</c:v>
                </c:pt>
                <c:pt idx="110">
                  <c:v>2019.2840000000001</c:v>
                </c:pt>
                <c:pt idx="111">
                  <c:v>2024.308</c:v>
                </c:pt>
                <c:pt idx="112">
                  <c:v>2029.2619999999999</c:v>
                </c:pt>
                <c:pt idx="113">
                  <c:v>2034.153</c:v>
                </c:pt>
                <c:pt idx="114">
                  <c:v>2038.982</c:v>
                </c:pt>
                <c:pt idx="115">
                  <c:v>2043.7539999999999</c:v>
                </c:pt>
                <c:pt idx="116">
                  <c:v>2048.4720000000002</c:v>
                </c:pt>
                <c:pt idx="117">
                  <c:v>2053.1379999999999</c:v>
                </c:pt>
                <c:pt idx="118">
                  <c:v>2057.7550000000001</c:v>
                </c:pt>
                <c:pt idx="119">
                  <c:v>2062.3249999999998</c:v>
                </c:pt>
                <c:pt idx="120">
                  <c:v>2066.85</c:v>
                </c:pt>
                <c:pt idx="121">
                  <c:v>2071.3339999999998</c:v>
                </c:pt>
                <c:pt idx="122">
                  <c:v>2075.7759999999998</c:v>
                </c:pt>
                <c:pt idx="123">
                  <c:v>2080.1799999999998</c:v>
                </c:pt>
                <c:pt idx="124">
                  <c:v>2084.547</c:v>
                </c:pt>
                <c:pt idx="125">
                  <c:v>2088.8780000000002</c:v>
                </c:pt>
                <c:pt idx="126">
                  <c:v>2093.1750000000002</c:v>
                </c:pt>
                <c:pt idx="127">
                  <c:v>2097.4389999999999</c:v>
                </c:pt>
                <c:pt idx="128">
                  <c:v>2101.6709999999998</c:v>
                </c:pt>
                <c:pt idx="129">
                  <c:v>2105.873</c:v>
                </c:pt>
                <c:pt idx="130">
                  <c:v>2110.0450000000001</c:v>
                </c:pt>
                <c:pt idx="131">
                  <c:v>2114.1889999999999</c:v>
                </c:pt>
                <c:pt idx="132">
                  <c:v>2118.3049999999998</c:v>
                </c:pt>
                <c:pt idx="133">
                  <c:v>2122.3960000000002</c:v>
                </c:pt>
                <c:pt idx="134">
                  <c:v>2126.46</c:v>
                </c:pt>
                <c:pt idx="135">
                  <c:v>2130.5</c:v>
                </c:pt>
                <c:pt idx="136">
                  <c:v>2134.5149999999999</c:v>
                </c:pt>
              </c:numCache>
            </c:numRef>
          </c:yVal>
        </c:ser>
        <c:ser>
          <c:idx val="8"/>
          <c:order val="4"/>
          <c:tx>
            <c:v>Toe vs. toe mvmnt unp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Bearing!$Q$7:$Q$143</c:f>
              <c:numCache>
                <c:formatCode>#,##0.00</c:formatCode>
                <c:ptCount val="137"/>
                <c:pt idx="0">
                  <c:v>0</c:v>
                </c:pt>
                <c:pt idx="1">
                  <c:v>9.9999999999999997E-61</c:v>
                </c:pt>
                <c:pt idx="2">
                  <c:v>9.9999999999999999E-56</c:v>
                </c:pt>
                <c:pt idx="3">
                  <c:v>1E-54</c:v>
                </c:pt>
                <c:pt idx="4">
                  <c:v>1E-53</c:v>
                </c:pt>
                <c:pt idx="5">
                  <c:v>1E-52</c:v>
                </c:pt>
                <c:pt idx="6">
                  <c:v>1E-51</c:v>
                </c:pt>
                <c:pt idx="7">
                  <c:v>1E-50</c:v>
                </c:pt>
                <c:pt idx="8">
                  <c:v>9.9999999999999994E-50</c:v>
                </c:pt>
                <c:pt idx="9">
                  <c:v>9.9999999999999997E-49</c:v>
                </c:pt>
                <c:pt idx="10">
                  <c:v>9.9999999999999997E-48</c:v>
                </c:pt>
                <c:pt idx="11">
                  <c:v>1E-46</c:v>
                </c:pt>
                <c:pt idx="12">
                  <c:v>9.9999999999999998E-46</c:v>
                </c:pt>
                <c:pt idx="13">
                  <c:v>9.9999999999999995E-45</c:v>
                </c:pt>
                <c:pt idx="14">
                  <c:v>1.0000000000000001E-43</c:v>
                </c:pt>
                <c:pt idx="15">
                  <c:v>1E-42</c:v>
                </c:pt>
                <c:pt idx="16">
                  <c:v>1E-41</c:v>
                </c:pt>
                <c:pt idx="17">
                  <c:v>9.9999999999999993E-41</c:v>
                </c:pt>
                <c:pt idx="18">
                  <c:v>1E-35</c:v>
                </c:pt>
                <c:pt idx="19">
                  <c:v>1.0000000000000001E-30</c:v>
                </c:pt>
                <c:pt idx="20">
                  <c:v>9.9999999999999994E-30</c:v>
                </c:pt>
                <c:pt idx="21">
                  <c:v>9.9999999999999997E-29</c:v>
                </c:pt>
                <c:pt idx="22">
                  <c:v>1E-27</c:v>
                </c:pt>
                <c:pt idx="23">
                  <c:v>1E-26</c:v>
                </c:pt>
                <c:pt idx="24">
                  <c:v>1E-25</c:v>
                </c:pt>
                <c:pt idx="25">
                  <c:v>9.9999999999999992E-25</c:v>
                </c:pt>
                <c:pt idx="26">
                  <c:v>9.9999999999999996E-24</c:v>
                </c:pt>
                <c:pt idx="27">
                  <c:v>1E-22</c:v>
                </c:pt>
                <c:pt idx="28">
                  <c:v>9.9999999999999991E-22</c:v>
                </c:pt>
                <c:pt idx="29">
                  <c:v>9.9999999999999995E-21</c:v>
                </c:pt>
                <c:pt idx="30">
                  <c:v>9.9999999999999998E-20</c:v>
                </c:pt>
                <c:pt idx="31">
                  <c:v>1.0000000000000001E-18</c:v>
                </c:pt>
                <c:pt idx="32">
                  <c:v>1.0000000000000001E-17</c:v>
                </c:pt>
                <c:pt idx="33">
                  <c:v>9.9999999999999998E-17</c:v>
                </c:pt>
                <c:pt idx="34">
                  <c:v>1.0000000000000001E-15</c:v>
                </c:pt>
                <c:pt idx="35">
                  <c:v>1E-14</c:v>
                </c:pt>
                <c:pt idx="36">
                  <c:v>1E-13</c:v>
                </c:pt>
                <c:pt idx="37">
                  <c:v>9.9999999999999998E-13</c:v>
                </c:pt>
                <c:pt idx="38">
                  <c:v>9.9999999999999994E-12</c:v>
                </c:pt>
                <c:pt idx="39">
                  <c:v>1E-10</c:v>
                </c:pt>
                <c:pt idx="40">
                  <c:v>1.0000000000000001E-9</c:v>
                </c:pt>
                <c:pt idx="41">
                  <c:v>1E-8</c:v>
                </c:pt>
                <c:pt idx="42">
                  <c:v>9.9999999999999995E-8</c:v>
                </c:pt>
                <c:pt idx="43">
                  <c:v>9.9999999999999995E-7</c:v>
                </c:pt>
                <c:pt idx="44">
                  <c:v>1.0000000000000001E-5</c:v>
                </c:pt>
                <c:pt idx="45">
                  <c:v>1E-4</c:v>
                </c:pt>
                <c:pt idx="46">
                  <c:v>1E-3</c:v>
                </c:pt>
                <c:pt idx="47">
                  <c:v>0.01</c:v>
                </c:pt>
                <c:pt idx="48">
                  <c:v>0.02</c:v>
                </c:pt>
                <c:pt idx="49">
                  <c:v>0.03</c:v>
                </c:pt>
                <c:pt idx="50">
                  <c:v>0.04</c:v>
                </c:pt>
                <c:pt idx="51">
                  <c:v>0.05</c:v>
                </c:pt>
                <c:pt idx="52">
                  <c:v>0.06</c:v>
                </c:pt>
                <c:pt idx="53">
                  <c:v>7.0000000000000007E-2</c:v>
                </c:pt>
                <c:pt idx="54">
                  <c:v>0.08</c:v>
                </c:pt>
                <c:pt idx="55">
                  <c:v>0.09</c:v>
                </c:pt>
                <c:pt idx="56">
                  <c:v>0.1</c:v>
                </c:pt>
                <c:pt idx="57">
                  <c:v>0.2</c:v>
                </c:pt>
                <c:pt idx="58">
                  <c:v>0.3</c:v>
                </c:pt>
                <c:pt idx="59">
                  <c:v>0.4</c:v>
                </c:pt>
                <c:pt idx="60">
                  <c:v>0.5</c:v>
                </c:pt>
                <c:pt idx="61">
                  <c:v>0.6</c:v>
                </c:pt>
                <c:pt idx="62">
                  <c:v>0.7</c:v>
                </c:pt>
                <c:pt idx="63">
                  <c:v>0.8</c:v>
                </c:pt>
                <c:pt idx="64">
                  <c:v>0.9</c:v>
                </c:pt>
                <c:pt idx="65">
                  <c:v>1</c:v>
                </c:pt>
                <c:pt idx="66">
                  <c:v>1.5</c:v>
                </c:pt>
                <c:pt idx="67">
                  <c:v>2</c:v>
                </c:pt>
                <c:pt idx="68">
                  <c:v>2.5</c:v>
                </c:pt>
                <c:pt idx="69">
                  <c:v>3</c:v>
                </c:pt>
                <c:pt idx="70">
                  <c:v>3.5</c:v>
                </c:pt>
                <c:pt idx="71">
                  <c:v>4</c:v>
                </c:pt>
                <c:pt idx="72">
                  <c:v>4.5</c:v>
                </c:pt>
                <c:pt idx="73">
                  <c:v>5</c:v>
                </c:pt>
                <c:pt idx="74">
                  <c:v>5.5</c:v>
                </c:pt>
                <c:pt idx="75">
                  <c:v>6</c:v>
                </c:pt>
                <c:pt idx="76">
                  <c:v>6.5</c:v>
                </c:pt>
                <c:pt idx="77">
                  <c:v>7</c:v>
                </c:pt>
                <c:pt idx="78">
                  <c:v>7.5</c:v>
                </c:pt>
                <c:pt idx="79">
                  <c:v>8</c:v>
                </c:pt>
                <c:pt idx="80">
                  <c:v>8.5</c:v>
                </c:pt>
                <c:pt idx="81">
                  <c:v>9</c:v>
                </c:pt>
                <c:pt idx="82">
                  <c:v>9.5</c:v>
                </c:pt>
                <c:pt idx="83">
                  <c:v>10</c:v>
                </c:pt>
                <c:pt idx="84">
                  <c:v>11</c:v>
                </c:pt>
                <c:pt idx="85">
                  <c:v>12</c:v>
                </c:pt>
                <c:pt idx="86">
                  <c:v>13</c:v>
                </c:pt>
                <c:pt idx="87">
                  <c:v>14</c:v>
                </c:pt>
                <c:pt idx="88">
                  <c:v>15</c:v>
                </c:pt>
                <c:pt idx="89">
                  <c:v>16</c:v>
                </c:pt>
                <c:pt idx="90">
                  <c:v>17</c:v>
                </c:pt>
                <c:pt idx="91">
                  <c:v>18</c:v>
                </c:pt>
                <c:pt idx="92">
                  <c:v>19</c:v>
                </c:pt>
                <c:pt idx="93">
                  <c:v>20</c:v>
                </c:pt>
                <c:pt idx="94">
                  <c:v>21</c:v>
                </c:pt>
                <c:pt idx="95">
                  <c:v>22</c:v>
                </c:pt>
                <c:pt idx="96">
                  <c:v>23</c:v>
                </c:pt>
                <c:pt idx="97">
                  <c:v>24</c:v>
                </c:pt>
                <c:pt idx="98">
                  <c:v>25</c:v>
                </c:pt>
                <c:pt idx="99">
                  <c:v>26</c:v>
                </c:pt>
                <c:pt idx="100">
                  <c:v>27</c:v>
                </c:pt>
                <c:pt idx="101">
                  <c:v>28</c:v>
                </c:pt>
                <c:pt idx="102">
                  <c:v>29</c:v>
                </c:pt>
                <c:pt idx="103">
                  <c:v>30</c:v>
                </c:pt>
                <c:pt idx="104">
                  <c:v>31</c:v>
                </c:pt>
                <c:pt idx="105">
                  <c:v>32</c:v>
                </c:pt>
                <c:pt idx="106">
                  <c:v>33</c:v>
                </c:pt>
                <c:pt idx="107">
                  <c:v>34</c:v>
                </c:pt>
                <c:pt idx="108">
                  <c:v>35</c:v>
                </c:pt>
                <c:pt idx="109">
                  <c:v>36</c:v>
                </c:pt>
                <c:pt idx="110">
                  <c:v>37</c:v>
                </c:pt>
                <c:pt idx="111">
                  <c:v>38</c:v>
                </c:pt>
                <c:pt idx="112">
                  <c:v>39</c:v>
                </c:pt>
                <c:pt idx="113">
                  <c:v>40</c:v>
                </c:pt>
                <c:pt idx="114">
                  <c:v>41</c:v>
                </c:pt>
                <c:pt idx="115">
                  <c:v>42</c:v>
                </c:pt>
                <c:pt idx="116">
                  <c:v>43</c:v>
                </c:pt>
                <c:pt idx="117">
                  <c:v>44</c:v>
                </c:pt>
                <c:pt idx="118">
                  <c:v>45</c:v>
                </c:pt>
                <c:pt idx="119">
                  <c:v>46</c:v>
                </c:pt>
                <c:pt idx="120">
                  <c:v>47</c:v>
                </c:pt>
                <c:pt idx="121">
                  <c:v>48</c:v>
                </c:pt>
                <c:pt idx="122">
                  <c:v>49</c:v>
                </c:pt>
                <c:pt idx="123">
                  <c:v>50</c:v>
                </c:pt>
                <c:pt idx="124">
                  <c:v>51</c:v>
                </c:pt>
                <c:pt idx="125">
                  <c:v>52</c:v>
                </c:pt>
                <c:pt idx="126">
                  <c:v>53</c:v>
                </c:pt>
                <c:pt idx="127">
                  <c:v>54</c:v>
                </c:pt>
                <c:pt idx="128">
                  <c:v>55</c:v>
                </c:pt>
                <c:pt idx="129">
                  <c:v>56</c:v>
                </c:pt>
                <c:pt idx="130">
                  <c:v>57</c:v>
                </c:pt>
                <c:pt idx="131">
                  <c:v>58</c:v>
                </c:pt>
                <c:pt idx="132">
                  <c:v>59</c:v>
                </c:pt>
                <c:pt idx="133">
                  <c:v>60</c:v>
                </c:pt>
                <c:pt idx="134">
                  <c:v>61</c:v>
                </c:pt>
                <c:pt idx="135">
                  <c:v>62</c:v>
                </c:pt>
                <c:pt idx="136">
                  <c:v>63</c:v>
                </c:pt>
              </c:numCache>
            </c:numRef>
          </c:xVal>
          <c:yVal>
            <c:numRef>
              <c:f>Bearing!$O$7:$O$143</c:f>
              <c:numCache>
                <c:formatCode>#,##0</c:formatCode>
                <c:ptCount val="137"/>
                <c:pt idx="0">
                  <c:v>0</c:v>
                </c:pt>
                <c:pt idx="1">
                  <c:v>2.04E-41</c:v>
                </c:pt>
                <c:pt idx="2">
                  <c:v>6.4400000000000004E-38</c:v>
                </c:pt>
                <c:pt idx="3">
                  <c:v>3.2300000000000001E-37</c:v>
                </c:pt>
                <c:pt idx="4">
                  <c:v>1.6199999999999998E-36</c:v>
                </c:pt>
                <c:pt idx="5">
                  <c:v>8.1100000000000003E-36</c:v>
                </c:pt>
                <c:pt idx="6">
                  <c:v>4.0599999999999998E-35</c:v>
                </c:pt>
                <c:pt idx="7">
                  <c:v>2.0399999999999999E-34</c:v>
                </c:pt>
                <c:pt idx="8">
                  <c:v>1.02E-33</c:v>
                </c:pt>
                <c:pt idx="9">
                  <c:v>5.12E-33</c:v>
                </c:pt>
                <c:pt idx="10">
                  <c:v>2.5599999999999998E-32</c:v>
                </c:pt>
                <c:pt idx="11">
                  <c:v>1.2800000000000001E-31</c:v>
                </c:pt>
                <c:pt idx="12">
                  <c:v>6.4399999999999997E-31</c:v>
                </c:pt>
                <c:pt idx="13">
                  <c:v>3.2299999999999997E-30</c:v>
                </c:pt>
                <c:pt idx="14">
                  <c:v>1.6200000000000001E-29</c:v>
                </c:pt>
                <c:pt idx="15">
                  <c:v>8.1099999999999998E-29</c:v>
                </c:pt>
                <c:pt idx="16">
                  <c:v>4.0599999999999996E-28</c:v>
                </c:pt>
                <c:pt idx="17">
                  <c:v>2.04E-27</c:v>
                </c:pt>
                <c:pt idx="18">
                  <c:v>6.4400000000000001E-24</c:v>
                </c:pt>
                <c:pt idx="19">
                  <c:v>2.04E-20</c:v>
                </c:pt>
                <c:pt idx="20">
                  <c:v>1.02E-19</c:v>
                </c:pt>
                <c:pt idx="21">
                  <c:v>5.1199999999999995E-19</c:v>
                </c:pt>
                <c:pt idx="22">
                  <c:v>2.5599999999999999E-18</c:v>
                </c:pt>
                <c:pt idx="23">
                  <c:v>1.28E-17</c:v>
                </c:pt>
                <c:pt idx="24">
                  <c:v>6.4399999999999996E-17</c:v>
                </c:pt>
                <c:pt idx="25">
                  <c:v>3.2300000000000002E-16</c:v>
                </c:pt>
                <c:pt idx="26">
                  <c:v>1.6200000000000001E-15</c:v>
                </c:pt>
                <c:pt idx="27">
                  <c:v>8.1099999999999996E-15</c:v>
                </c:pt>
                <c:pt idx="28">
                  <c:v>4.0599999999999999E-14</c:v>
                </c:pt>
                <c:pt idx="29">
                  <c:v>2.0399999999999999E-13</c:v>
                </c:pt>
                <c:pt idx="30">
                  <c:v>1.0200000000000001E-12</c:v>
                </c:pt>
                <c:pt idx="31">
                  <c:v>5.12E-12</c:v>
                </c:pt>
                <c:pt idx="32">
                  <c:v>2.5600000000000001E-11</c:v>
                </c:pt>
                <c:pt idx="33">
                  <c:v>1.28E-10</c:v>
                </c:pt>
                <c:pt idx="34">
                  <c:v>6.4400000000000005E-10</c:v>
                </c:pt>
                <c:pt idx="35">
                  <c:v>3.2299999999999998E-9</c:v>
                </c:pt>
                <c:pt idx="36">
                  <c:v>1.6199999999999999E-8</c:v>
                </c:pt>
                <c:pt idx="37">
                  <c:v>8.1100000000000005E-8</c:v>
                </c:pt>
                <c:pt idx="38">
                  <c:v>4.0600000000000001E-7</c:v>
                </c:pt>
                <c:pt idx="39">
                  <c:v>2.04E-6</c:v>
                </c:pt>
                <c:pt idx="40">
                  <c:v>1.0200000000000001E-5</c:v>
                </c:pt>
                <c:pt idx="41">
                  <c:v>5.1199999999999998E-5</c:v>
                </c:pt>
                <c:pt idx="42">
                  <c:v>2.5639E-4</c:v>
                </c:pt>
                <c:pt idx="43">
                  <c:v>1.2849929999999999E-3</c:v>
                </c:pt>
                <c:pt idx="44">
                  <c:v>6.4402230000000001E-3</c:v>
                </c:pt>
                <c:pt idx="45">
                  <c:v>3.2277569999999998E-2</c:v>
                </c:pt>
                <c:pt idx="46">
                  <c:v>0.1617711</c:v>
                </c:pt>
                <c:pt idx="47">
                  <c:v>0.81077600000000005</c:v>
                </c:pt>
                <c:pt idx="48">
                  <c:v>1.3171090000000001</c:v>
                </c:pt>
                <c:pt idx="49">
                  <c:v>1.7493860000000001</c:v>
                </c:pt>
                <c:pt idx="50">
                  <c:v>2.1396510000000002</c:v>
                </c:pt>
                <c:pt idx="51">
                  <c:v>2.5013809999999999</c:v>
                </c:pt>
                <c:pt idx="52">
                  <c:v>2.8418869999999998</c:v>
                </c:pt>
                <c:pt idx="53">
                  <c:v>3.1656979999999999</c:v>
                </c:pt>
                <c:pt idx="54">
                  <c:v>3.475873</c:v>
                </c:pt>
                <c:pt idx="55">
                  <c:v>3.774597</c:v>
                </c:pt>
                <c:pt idx="56">
                  <c:v>4.0635060000000003</c:v>
                </c:pt>
                <c:pt idx="57">
                  <c:v>6.6011839999999999</c:v>
                </c:pt>
                <c:pt idx="58">
                  <c:v>8.7677010000000006</c:v>
                </c:pt>
                <c:pt idx="59">
                  <c:v>10.723660000000001</c:v>
                </c:pt>
                <c:pt idx="60">
                  <c:v>12.5366</c:v>
                </c:pt>
                <c:pt idx="61">
                  <c:v>14.243169999999999</c:v>
                </c:pt>
                <c:pt idx="62">
                  <c:v>15.86608</c:v>
                </c:pt>
                <c:pt idx="63">
                  <c:v>17.420629999999999</c:v>
                </c:pt>
                <c:pt idx="64">
                  <c:v>18.9178</c:v>
                </c:pt>
                <c:pt idx="65">
                  <c:v>20.365770000000001</c:v>
                </c:pt>
                <c:pt idx="66">
                  <c:v>27.04984</c:v>
                </c:pt>
                <c:pt idx="67">
                  <c:v>33.084290000000003</c:v>
                </c:pt>
                <c:pt idx="68">
                  <c:v>38.67754</c:v>
                </c:pt>
                <c:pt idx="69">
                  <c:v>43.942599999999999</c:v>
                </c:pt>
                <c:pt idx="70">
                  <c:v>48.949530000000003</c:v>
                </c:pt>
                <c:pt idx="71">
                  <c:v>53.74559</c:v>
                </c:pt>
                <c:pt idx="72">
                  <c:v>58.364620000000002</c:v>
                </c:pt>
                <c:pt idx="73">
                  <c:v>62.831859999999999</c:v>
                </c:pt>
                <c:pt idx="74">
                  <c:v>67.166820000000001</c:v>
                </c:pt>
                <c:pt idx="75">
                  <c:v>71.384969999999996</c:v>
                </c:pt>
                <c:pt idx="76">
                  <c:v>75.498829999999998</c:v>
                </c:pt>
                <c:pt idx="77">
                  <c:v>79.518749999999997</c:v>
                </c:pt>
                <c:pt idx="78">
                  <c:v>83.45335</c:v>
                </c:pt>
                <c:pt idx="79">
                  <c:v>87.309970000000007</c:v>
                </c:pt>
                <c:pt idx="80">
                  <c:v>91.094920000000002</c:v>
                </c:pt>
                <c:pt idx="81">
                  <c:v>94.813599999999994</c:v>
                </c:pt>
                <c:pt idx="82">
                  <c:v>98.470789999999994</c:v>
                </c:pt>
                <c:pt idx="83">
                  <c:v>102.0706</c:v>
                </c:pt>
                <c:pt idx="84">
                  <c:v>109.11279999999999</c:v>
                </c:pt>
                <c:pt idx="85">
                  <c:v>115.9652</c:v>
                </c:pt>
                <c:pt idx="86">
                  <c:v>122.6482</c:v>
                </c:pt>
                <c:pt idx="87">
                  <c:v>129.17859999999999</c:v>
                </c:pt>
                <c:pt idx="88">
                  <c:v>135.57040000000001</c:v>
                </c:pt>
                <c:pt idx="89">
                  <c:v>141.8355</c:v>
                </c:pt>
                <c:pt idx="90">
                  <c:v>147.98410000000001</c:v>
                </c:pt>
                <c:pt idx="91">
                  <c:v>154.02510000000001</c:v>
                </c:pt>
                <c:pt idx="92">
                  <c:v>159.96629999999999</c:v>
                </c:pt>
                <c:pt idx="93">
                  <c:v>165.8143</c:v>
                </c:pt>
                <c:pt idx="94">
                  <c:v>171.57509999999999</c:v>
                </c:pt>
                <c:pt idx="95">
                  <c:v>177.2543</c:v>
                </c:pt>
                <c:pt idx="96">
                  <c:v>182.85650000000001</c:v>
                </c:pt>
                <c:pt idx="97">
                  <c:v>188.3861</c:v>
                </c:pt>
                <c:pt idx="98">
                  <c:v>193.84690000000001</c:v>
                </c:pt>
                <c:pt idx="99">
                  <c:v>199.24260000000001</c:v>
                </c:pt>
                <c:pt idx="100">
                  <c:v>204.57640000000001</c:v>
                </c:pt>
                <c:pt idx="101">
                  <c:v>209.85120000000001</c:v>
                </c:pt>
                <c:pt idx="102">
                  <c:v>215.06979999999999</c:v>
                </c:pt>
                <c:pt idx="103">
                  <c:v>220.2347</c:v>
                </c:pt>
                <c:pt idx="104">
                  <c:v>225.34819999999999</c:v>
                </c:pt>
                <c:pt idx="105">
                  <c:v>230.41239999999999</c:v>
                </c:pt>
                <c:pt idx="106">
                  <c:v>235.42939999999999</c:v>
                </c:pt>
                <c:pt idx="107">
                  <c:v>240.40090000000001</c:v>
                </c:pt>
                <c:pt idx="108">
                  <c:v>245.3288</c:v>
                </c:pt>
                <c:pt idx="109">
                  <c:v>250.21459999999999</c:v>
                </c:pt>
                <c:pt idx="110">
                  <c:v>255.0598</c:v>
                </c:pt>
                <c:pt idx="111">
                  <c:v>259.86599999999999</c:v>
                </c:pt>
                <c:pt idx="112">
                  <c:v>264.6343</c:v>
                </c:pt>
                <c:pt idx="113">
                  <c:v>269.36610000000002</c:v>
                </c:pt>
                <c:pt idx="114">
                  <c:v>274.0625</c:v>
                </c:pt>
                <c:pt idx="115">
                  <c:v>278.72469999999998</c:v>
                </c:pt>
                <c:pt idx="116">
                  <c:v>283.3537</c:v>
                </c:pt>
                <c:pt idx="117">
                  <c:v>287.9504</c:v>
                </c:pt>
                <c:pt idx="118">
                  <c:v>292.51600000000002</c:v>
                </c:pt>
                <c:pt idx="119">
                  <c:v>297.05119999999999</c:v>
                </c:pt>
                <c:pt idx="120">
                  <c:v>301.55700000000002</c:v>
                </c:pt>
                <c:pt idx="121">
                  <c:v>306.03410000000002</c:v>
                </c:pt>
                <c:pt idx="122">
                  <c:v>310.48320000000001</c:v>
                </c:pt>
                <c:pt idx="123">
                  <c:v>314.90519999999998</c:v>
                </c:pt>
                <c:pt idx="124">
                  <c:v>319.30079999999998</c:v>
                </c:pt>
                <c:pt idx="125">
                  <c:v>323.67059999999998</c:v>
                </c:pt>
                <c:pt idx="126">
                  <c:v>328.01519999999999</c:v>
                </c:pt>
                <c:pt idx="127">
                  <c:v>332.33539999999999</c:v>
                </c:pt>
                <c:pt idx="128">
                  <c:v>336.63150000000002</c:v>
                </c:pt>
                <c:pt idx="129">
                  <c:v>340.90429999999998</c:v>
                </c:pt>
                <c:pt idx="130">
                  <c:v>345.15429999999998</c:v>
                </c:pt>
                <c:pt idx="131">
                  <c:v>349.38200000000001</c:v>
                </c:pt>
                <c:pt idx="132">
                  <c:v>353.58780000000002</c:v>
                </c:pt>
                <c:pt idx="133">
                  <c:v>357.77229999999997</c:v>
                </c:pt>
                <c:pt idx="134">
                  <c:v>361.93599999999998</c:v>
                </c:pt>
                <c:pt idx="135">
                  <c:v>366.07920000000001</c:v>
                </c:pt>
                <c:pt idx="136">
                  <c:v>370.20240000000001</c:v>
                </c:pt>
              </c:numCache>
            </c:numRef>
          </c:yVal>
        </c:ser>
        <c:ser>
          <c:idx val="1"/>
          <c:order val="5"/>
          <c:tx>
            <c:v>Test after basement excavation</c:v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Bearing!$X$7:$X$143</c:f>
              <c:numCache>
                <c:formatCode>#,##0.00</c:formatCode>
                <c:ptCount val="137"/>
                <c:pt idx="0">
                  <c:v>0</c:v>
                </c:pt>
                <c:pt idx="1">
                  <c:v>3.3927059000000002E-2</c:v>
                </c:pt>
                <c:pt idx="2">
                  <c:v>3.4799137000000001E-2</c:v>
                </c:pt>
                <c:pt idx="3">
                  <c:v>3.4986991000000002E-2</c:v>
                </c:pt>
                <c:pt idx="4">
                  <c:v>3.5179824999999998E-2</c:v>
                </c:pt>
                <c:pt idx="5">
                  <c:v>3.5377875000000003E-2</c:v>
                </c:pt>
                <c:pt idx="6">
                  <c:v>3.5581394000000002E-2</c:v>
                </c:pt>
                <c:pt idx="7">
                  <c:v>3.5790647000000002E-2</c:v>
                </c:pt>
                <c:pt idx="8">
                  <c:v>3.6005914999999999E-2</c:v>
                </c:pt>
                <c:pt idx="9">
                  <c:v>3.6227493999999999E-2</c:v>
                </c:pt>
                <c:pt idx="10">
                  <c:v>3.6455697000000002E-2</c:v>
                </c:pt>
                <c:pt idx="11">
                  <c:v>3.6690855000000001E-2</c:v>
                </c:pt>
                <c:pt idx="12">
                  <c:v>3.6933318E-2</c:v>
                </c:pt>
                <c:pt idx="13">
                  <c:v>3.7183455999999997E-2</c:v>
                </c:pt>
                <c:pt idx="14">
                  <c:v>3.7441661000000001E-2</c:v>
                </c:pt>
                <c:pt idx="15">
                  <c:v>3.7708347000000003E-2</c:v>
                </c:pt>
                <c:pt idx="16">
                  <c:v>3.7983954E-2</c:v>
                </c:pt>
                <c:pt idx="17">
                  <c:v>3.8268947999999997E-2</c:v>
                </c:pt>
                <c:pt idx="18">
                  <c:v>3.9853224999999999E-2</c:v>
                </c:pt>
                <c:pt idx="19">
                  <c:v>4.1762869000000001E-2</c:v>
                </c:pt>
                <c:pt idx="20">
                  <c:v>4.2192955999999997E-2</c:v>
                </c:pt>
                <c:pt idx="21">
                  <c:v>4.2641643999999999E-2</c:v>
                </c:pt>
                <c:pt idx="22">
                  <c:v>4.3110307E-2</c:v>
                </c:pt>
                <c:pt idx="23">
                  <c:v>4.3600521000000003E-2</c:v>
                </c:pt>
                <c:pt idx="24">
                  <c:v>4.411412E-2</c:v>
                </c:pt>
                <c:pt idx="25">
                  <c:v>4.4653271000000001E-2</c:v>
                </c:pt>
                <c:pt idx="26">
                  <c:v>4.5220567000000003E-2</c:v>
                </c:pt>
                <c:pt idx="27">
                  <c:v>4.5819157999999999E-2</c:v>
                </c:pt>
                <c:pt idx="28">
                  <c:v>4.6452922000000001E-2</c:v>
                </c:pt>
                <c:pt idx="29">
                  <c:v>4.7126692999999997E-2</c:v>
                </c:pt>
                <c:pt idx="30">
                  <c:v>4.7846563000000002E-2</c:v>
                </c:pt>
                <c:pt idx="31">
                  <c:v>4.8620285999999999E-2</c:v>
                </c:pt>
                <c:pt idx="32">
                  <c:v>4.9457818000000001E-2</c:v>
                </c:pt>
                <c:pt idx="33">
                  <c:v>5.0372026E-2</c:v>
                </c:pt>
                <c:pt idx="34">
                  <c:v>5.1379647000000001E-2</c:v>
                </c:pt>
                <c:pt idx="35">
                  <c:v>5.2502567E-2</c:v>
                </c:pt>
                <c:pt idx="36">
                  <c:v>5.3769600000000001E-2</c:v>
                </c:pt>
                <c:pt idx="37">
                  <c:v>5.5219002000000003E-2</c:v>
                </c:pt>
                <c:pt idx="38">
                  <c:v>5.6902320999999999E-2</c:v>
                </c:pt>
                <c:pt idx="39">
                  <c:v>5.8890769000000003E-2</c:v>
                </c:pt>
                <c:pt idx="40">
                  <c:v>6.1287050000000003E-2</c:v>
                </c:pt>
                <c:pt idx="41">
                  <c:v>6.4249900999999998E-2</c:v>
                </c:pt>
                <c:pt idx="42">
                  <c:v>6.8052515999999993E-2</c:v>
                </c:pt>
                <c:pt idx="43">
                  <c:v>7.3257427E-2</c:v>
                </c:pt>
                <c:pt idx="44">
                  <c:v>8.1446362999999994E-2</c:v>
                </c:pt>
                <c:pt idx="45">
                  <c:v>9.8975608000000007E-2</c:v>
                </c:pt>
                <c:pt idx="46">
                  <c:v>0.15817625799999999</c:v>
                </c:pt>
                <c:pt idx="47">
                  <c:v>0.45677533599999998</c:v>
                </c:pt>
                <c:pt idx="48">
                  <c:v>0.69522757700000004</c:v>
                </c:pt>
                <c:pt idx="49">
                  <c:v>0.89254588800000001</c:v>
                </c:pt>
                <c:pt idx="50">
                  <c:v>1.0639239760000001</c:v>
                </c:pt>
                <c:pt idx="51">
                  <c:v>1.2169028710000001</c:v>
                </c:pt>
                <c:pt idx="52">
                  <c:v>1.355978954</c:v>
                </c:pt>
                <c:pt idx="53">
                  <c:v>1.4840989680000001</c:v>
                </c:pt>
                <c:pt idx="54">
                  <c:v>1.6033158890000001</c:v>
                </c:pt>
                <c:pt idx="55">
                  <c:v>1.7151245209999999</c:v>
                </c:pt>
                <c:pt idx="56">
                  <c:v>1.8206507750000001</c:v>
                </c:pt>
                <c:pt idx="57">
                  <c:v>2.6597443790000002</c:v>
                </c:pt>
                <c:pt idx="58">
                  <c:v>3.2843909180000002</c:v>
                </c:pt>
                <c:pt idx="59">
                  <c:v>3.7965698840000002</c:v>
                </c:pt>
                <c:pt idx="60">
                  <c:v>4.2367863339999996</c:v>
                </c:pt>
                <c:pt idx="61">
                  <c:v>4.6262276949999999</c:v>
                </c:pt>
                <c:pt idx="62">
                  <c:v>4.9776679020000003</c:v>
                </c:pt>
                <c:pt idx="63">
                  <c:v>5.2995076790000004</c:v>
                </c:pt>
                <c:pt idx="64">
                  <c:v>5.597607558</c:v>
                </c:pt>
                <c:pt idx="65">
                  <c:v>5.8762355949999998</c:v>
                </c:pt>
                <c:pt idx="66">
                  <c:v>7.0680662310000004</c:v>
                </c:pt>
                <c:pt idx="67">
                  <c:v>8.0532906850000003</c:v>
                </c:pt>
                <c:pt idx="68">
                  <c:v>8.9204209569999993</c:v>
                </c:pt>
                <c:pt idx="69">
                  <c:v>9.7119446600000003</c:v>
                </c:pt>
                <c:pt idx="70">
                  <c:v>10.45145078</c:v>
                </c:pt>
                <c:pt idx="71">
                  <c:v>11.15332136</c:v>
                </c:pt>
                <c:pt idx="72">
                  <c:v>11.82692232</c:v>
                </c:pt>
                <c:pt idx="73">
                  <c:v>12.47866037</c:v>
                </c:pt>
                <c:pt idx="74">
                  <c:v>13.11308889</c:v>
                </c:pt>
                <c:pt idx="75">
                  <c:v>13.73354509</c:v>
                </c:pt>
                <c:pt idx="76">
                  <c:v>14.342537480000001</c:v>
                </c:pt>
                <c:pt idx="77">
                  <c:v>14.941992170000001</c:v>
                </c:pt>
                <c:pt idx="78">
                  <c:v>15.533415160000001</c:v>
                </c:pt>
                <c:pt idx="79">
                  <c:v>16.118002600000001</c:v>
                </c:pt>
                <c:pt idx="80">
                  <c:v>16.696717639999999</c:v>
                </c:pt>
                <c:pt idx="81">
                  <c:v>17.270345349999999</c:v>
                </c:pt>
                <c:pt idx="82">
                  <c:v>17.83953254</c:v>
                </c:pt>
                <c:pt idx="83">
                  <c:v>18.404817340000001</c:v>
                </c:pt>
                <c:pt idx="84">
                  <c:v>19.525416750000002</c:v>
                </c:pt>
                <c:pt idx="85">
                  <c:v>20.63499749</c:v>
                </c:pt>
                <c:pt idx="86">
                  <c:v>21.735655510000001</c:v>
                </c:pt>
                <c:pt idx="87">
                  <c:v>22.82896749</c:v>
                </c:pt>
                <c:pt idx="88">
                  <c:v>23.916144200000002</c:v>
                </c:pt>
                <c:pt idx="89">
                  <c:v>24.998132129999998</c:v>
                </c:pt>
                <c:pt idx="90">
                  <c:v>26.075682839999999</c:v>
                </c:pt>
                <c:pt idx="91">
                  <c:v>27.149401470000001</c:v>
                </c:pt>
                <c:pt idx="92">
                  <c:v>28.219781260000001</c:v>
                </c:pt>
                <c:pt idx="93">
                  <c:v>29.28722874</c:v>
                </c:pt>
                <c:pt idx="94">
                  <c:v>30.352082360000001</c:v>
                </c:pt>
                <c:pt idx="95">
                  <c:v>31.4146264</c:v>
                </c:pt>
                <c:pt idx="96">
                  <c:v>32.475101690000002</c:v>
                </c:pt>
                <c:pt idx="97">
                  <c:v>33.533713740000003</c:v>
                </c:pt>
                <c:pt idx="98">
                  <c:v>34.590639179999997</c:v>
                </c:pt>
                <c:pt idx="99">
                  <c:v>35.646030789999998</c:v>
                </c:pt>
                <c:pt idx="100">
                  <c:v>36.700021499999998</c:v>
                </c:pt>
                <c:pt idx="101">
                  <c:v>37.752727630000003</c:v>
                </c:pt>
                <c:pt idx="102">
                  <c:v>38.804251440000002</c:v>
                </c:pt>
                <c:pt idx="103">
                  <c:v>39.854683309999999</c:v>
                </c:pt>
                <c:pt idx="104">
                  <c:v>40.904103470000003</c:v>
                </c:pt>
                <c:pt idx="105">
                  <c:v>41.952583420000003</c:v>
                </c:pt>
                <c:pt idx="106">
                  <c:v>43.000187140000001</c:v>
                </c:pt>
                <c:pt idx="107">
                  <c:v>44.046972099999998</c:v>
                </c:pt>
                <c:pt idx="108">
                  <c:v>45.092990090000001</c:v>
                </c:pt>
                <c:pt idx="109">
                  <c:v>46.138287949999999</c:v>
                </c:pt>
                <c:pt idx="110">
                  <c:v>47.182908169999997</c:v>
                </c:pt>
                <c:pt idx="111">
                  <c:v>48.226889399999997</c:v>
                </c:pt>
                <c:pt idx="112">
                  <c:v>49.270266909999997</c:v>
                </c:pt>
                <c:pt idx="113">
                  <c:v>50.31307296</c:v>
                </c:pt>
                <c:pt idx="114">
                  <c:v>51.355337130000002</c:v>
                </c:pt>
                <c:pt idx="115">
                  <c:v>52.397086629999997</c:v>
                </c:pt>
                <c:pt idx="116">
                  <c:v>53.438346500000002</c:v>
                </c:pt>
                <c:pt idx="117">
                  <c:v>54.479139889999999</c:v>
                </c:pt>
                <c:pt idx="118">
                  <c:v>55.519488209999999</c:v>
                </c:pt>
                <c:pt idx="119">
                  <c:v>56.559411310000002</c:v>
                </c:pt>
                <c:pt idx="120">
                  <c:v>57.598927639999999</c:v>
                </c:pt>
                <c:pt idx="121">
                  <c:v>58.638054349999997</c:v>
                </c:pt>
                <c:pt idx="122">
                  <c:v>59.676807429999997</c:v>
                </c:pt>
                <c:pt idx="123">
                  <c:v>60.71520185</c:v>
                </c:pt>
                <c:pt idx="124">
                  <c:v>61.753251550000002</c:v>
                </c:pt>
                <c:pt idx="125">
                  <c:v>62.790969650000001</c:v>
                </c:pt>
                <c:pt idx="126">
                  <c:v>63.828368400000002</c:v>
                </c:pt>
                <c:pt idx="127">
                  <c:v>64.865459360000003</c:v>
                </c:pt>
                <c:pt idx="128">
                  <c:v>65.902253369999997</c:v>
                </c:pt>
                <c:pt idx="129">
                  <c:v>66.93876066</c:v>
                </c:pt>
                <c:pt idx="130">
                  <c:v>67.974990869999999</c:v>
                </c:pt>
                <c:pt idx="131">
                  <c:v>69.010953110000003</c:v>
                </c:pt>
                <c:pt idx="132">
                  <c:v>70.046655990000005</c:v>
                </c:pt>
                <c:pt idx="133">
                  <c:v>71.082107640000004</c:v>
                </c:pt>
                <c:pt idx="134">
                  <c:v>72.117315809999994</c:v>
                </c:pt>
                <c:pt idx="135">
                  <c:v>73.152287810000004</c:v>
                </c:pt>
                <c:pt idx="136">
                  <c:v>74.187030590000006</c:v>
                </c:pt>
              </c:numCache>
            </c:numRef>
          </c:xVal>
          <c:yVal>
            <c:numRef>
              <c:f>Bearing!$S$7:$S$143</c:f>
              <c:numCache>
                <c:formatCode>#,##0</c:formatCode>
                <c:ptCount val="137"/>
                <c:pt idx="0">
                  <c:v>0</c:v>
                </c:pt>
                <c:pt idx="1">
                  <c:v>12.047319999999999</c:v>
                </c:pt>
                <c:pt idx="2">
                  <c:v>12.3187</c:v>
                </c:pt>
                <c:pt idx="3">
                  <c:v>12.37702</c:v>
                </c:pt>
                <c:pt idx="4">
                  <c:v>12.43683</c:v>
                </c:pt>
                <c:pt idx="5">
                  <c:v>12.498200000000001</c:v>
                </c:pt>
                <c:pt idx="6">
                  <c:v>12.56122</c:v>
                </c:pt>
                <c:pt idx="7">
                  <c:v>12.62594</c:v>
                </c:pt>
                <c:pt idx="8">
                  <c:v>12.69247</c:v>
                </c:pt>
                <c:pt idx="9">
                  <c:v>12.76088</c:v>
                </c:pt>
                <c:pt idx="10">
                  <c:v>12.83126</c:v>
                </c:pt>
                <c:pt idx="11">
                  <c:v>12.90372</c:v>
                </c:pt>
                <c:pt idx="12">
                  <c:v>12.978350000000001</c:v>
                </c:pt>
                <c:pt idx="13">
                  <c:v>13.055260000000001</c:v>
                </c:pt>
                <c:pt idx="14">
                  <c:v>13.13457</c:v>
                </c:pt>
                <c:pt idx="15">
                  <c:v>13.216390000000001</c:v>
                </c:pt>
                <c:pt idx="16">
                  <c:v>13.30086</c:v>
                </c:pt>
                <c:pt idx="17">
                  <c:v>13.3881</c:v>
                </c:pt>
                <c:pt idx="18">
                  <c:v>13.87129</c:v>
                </c:pt>
                <c:pt idx="19">
                  <c:v>14.44997</c:v>
                </c:pt>
                <c:pt idx="20">
                  <c:v>14.57978</c:v>
                </c:pt>
                <c:pt idx="21">
                  <c:v>14.71499</c:v>
                </c:pt>
                <c:pt idx="22">
                  <c:v>14.856019999999999</c:v>
                </c:pt>
                <c:pt idx="23">
                  <c:v>15.003310000000001</c:v>
                </c:pt>
                <c:pt idx="24">
                  <c:v>15.15737</c:v>
                </c:pt>
                <c:pt idx="25">
                  <c:v>15.31884</c:v>
                </c:pt>
                <c:pt idx="26">
                  <c:v>15.48845</c:v>
                </c:pt>
                <c:pt idx="27">
                  <c:v>15.6671</c:v>
                </c:pt>
                <c:pt idx="28">
                  <c:v>15.85589</c:v>
                </c:pt>
                <c:pt idx="29">
                  <c:v>16.05621</c:v>
                </c:pt>
                <c:pt idx="30">
                  <c:v>16.269770000000001</c:v>
                </c:pt>
                <c:pt idx="31">
                  <c:v>16.49879</c:v>
                </c:pt>
                <c:pt idx="32">
                  <c:v>16.746079999999999</c:v>
                </c:pt>
                <c:pt idx="33">
                  <c:v>17.015280000000001</c:v>
                </c:pt>
                <c:pt idx="34">
                  <c:v>17.31109</c:v>
                </c:pt>
                <c:pt idx="35">
                  <c:v>17.63964</c:v>
                </c:pt>
                <c:pt idx="36">
                  <c:v>18.008959999999998</c:v>
                </c:pt>
                <c:pt idx="37">
                  <c:v>18.429680000000001</c:v>
                </c:pt>
                <c:pt idx="38">
                  <c:v>18.916</c:v>
                </c:pt>
                <c:pt idx="39">
                  <c:v>19.487469999999998</c:v>
                </c:pt>
                <c:pt idx="40">
                  <c:v>20.1721</c:v>
                </c:pt>
                <c:pt idx="41">
                  <c:v>21.013000000000002</c:v>
                </c:pt>
                <c:pt idx="42">
                  <c:v>22.083929999999999</c:v>
                </c:pt>
                <c:pt idx="43">
                  <c:v>23.535129999999999</c:v>
                </c:pt>
                <c:pt idx="44">
                  <c:v>25.77816</c:v>
                </c:pt>
                <c:pt idx="45">
                  <c:v>30.369509999999998</c:v>
                </c:pt>
                <c:pt idx="46">
                  <c:v>44.295920000000002</c:v>
                </c:pt>
                <c:pt idx="47">
                  <c:v>104.46939999999999</c:v>
                </c:pt>
                <c:pt idx="48">
                  <c:v>148.7415</c:v>
                </c:pt>
                <c:pt idx="49">
                  <c:v>183.91419999999999</c:v>
                </c:pt>
                <c:pt idx="50">
                  <c:v>213.55279999999999</c:v>
                </c:pt>
                <c:pt idx="51">
                  <c:v>239.35640000000001</c:v>
                </c:pt>
                <c:pt idx="52">
                  <c:v>262.31319999999999</c:v>
                </c:pt>
                <c:pt idx="53">
                  <c:v>283.05959999999999</c:v>
                </c:pt>
                <c:pt idx="54">
                  <c:v>302.03309999999999</c:v>
                </c:pt>
                <c:pt idx="55">
                  <c:v>319.54840000000002</c:v>
                </c:pt>
                <c:pt idx="56">
                  <c:v>335.84019999999998</c:v>
                </c:pt>
                <c:pt idx="57">
                  <c:v>457.89420000000001</c:v>
                </c:pt>
                <c:pt idx="58">
                  <c:v>541.10350000000005</c:v>
                </c:pt>
                <c:pt idx="59">
                  <c:v>604.95039999999995</c:v>
                </c:pt>
                <c:pt idx="60">
                  <c:v>656.80460000000005</c:v>
                </c:pt>
                <c:pt idx="61">
                  <c:v>700.38789999999995</c:v>
                </c:pt>
                <c:pt idx="62">
                  <c:v>737.88559999999995</c:v>
                </c:pt>
                <c:pt idx="63">
                  <c:v>770.70579999999995</c:v>
                </c:pt>
                <c:pt idx="64">
                  <c:v>799.81510000000003</c:v>
                </c:pt>
                <c:pt idx="65">
                  <c:v>825.90800000000002</c:v>
                </c:pt>
                <c:pt idx="66">
                  <c:v>925.63850000000002</c:v>
                </c:pt>
                <c:pt idx="67">
                  <c:v>994.36189999999999</c:v>
                </c:pt>
                <c:pt idx="68">
                  <c:v>1045.6849999999999</c:v>
                </c:pt>
                <c:pt idx="69">
                  <c:v>1086.011</c:v>
                </c:pt>
                <c:pt idx="70">
                  <c:v>1118.8440000000001</c:v>
                </c:pt>
                <c:pt idx="71">
                  <c:v>1146.299</c:v>
                </c:pt>
                <c:pt idx="72">
                  <c:v>1169.742</c:v>
                </c:pt>
                <c:pt idx="73">
                  <c:v>1190.1010000000001</c:v>
                </c:pt>
                <c:pt idx="74">
                  <c:v>1208.03</c:v>
                </c:pt>
                <c:pt idx="75">
                  <c:v>1224.008</c:v>
                </c:pt>
                <c:pt idx="76">
                  <c:v>1238.3920000000001</c:v>
                </c:pt>
                <c:pt idx="77">
                  <c:v>1251.4549999999999</c:v>
                </c:pt>
                <c:pt idx="78">
                  <c:v>1263.4110000000001</c:v>
                </c:pt>
                <c:pt idx="79">
                  <c:v>1274.4280000000001</c:v>
                </c:pt>
                <c:pt idx="80">
                  <c:v>1284.6400000000001</c:v>
                </c:pt>
                <c:pt idx="81">
                  <c:v>1294.1579999999999</c:v>
                </c:pt>
                <c:pt idx="82">
                  <c:v>1303.0730000000001</c:v>
                </c:pt>
                <c:pt idx="83">
                  <c:v>1311.4580000000001</c:v>
                </c:pt>
                <c:pt idx="84">
                  <c:v>1326.8820000000001</c:v>
                </c:pt>
                <c:pt idx="85">
                  <c:v>1340.825</c:v>
                </c:pt>
                <c:pt idx="86">
                  <c:v>1353.575</c:v>
                </c:pt>
                <c:pt idx="87">
                  <c:v>1365.3489999999999</c:v>
                </c:pt>
                <c:pt idx="88">
                  <c:v>1376.31</c:v>
                </c:pt>
                <c:pt idx="89">
                  <c:v>1386.5889999999999</c:v>
                </c:pt>
                <c:pt idx="90">
                  <c:v>1396.2850000000001</c:v>
                </c:pt>
                <c:pt idx="91">
                  <c:v>1405.481</c:v>
                </c:pt>
                <c:pt idx="92">
                  <c:v>1414.2439999999999</c:v>
                </c:pt>
                <c:pt idx="93">
                  <c:v>1422.626</c:v>
                </c:pt>
                <c:pt idx="94">
                  <c:v>1430.674</c:v>
                </c:pt>
                <c:pt idx="95">
                  <c:v>1438.425</c:v>
                </c:pt>
                <c:pt idx="96">
                  <c:v>1445.9110000000001</c:v>
                </c:pt>
                <c:pt idx="97">
                  <c:v>1453.1579999999999</c:v>
                </c:pt>
                <c:pt idx="98">
                  <c:v>1460.192</c:v>
                </c:pt>
                <c:pt idx="99">
                  <c:v>1467.03</c:v>
                </c:pt>
                <c:pt idx="100">
                  <c:v>1473.691</c:v>
                </c:pt>
                <c:pt idx="101">
                  <c:v>1480.19</c:v>
                </c:pt>
                <c:pt idx="102">
                  <c:v>1486.54</c:v>
                </c:pt>
                <c:pt idx="103">
                  <c:v>1492.7529999999999</c:v>
                </c:pt>
                <c:pt idx="104">
                  <c:v>1498.8389999999999</c:v>
                </c:pt>
                <c:pt idx="105">
                  <c:v>1504.807</c:v>
                </c:pt>
                <c:pt idx="106">
                  <c:v>1510.6669999999999</c:v>
                </c:pt>
                <c:pt idx="107">
                  <c:v>1516.424</c:v>
                </c:pt>
                <c:pt idx="108">
                  <c:v>1522.086</c:v>
                </c:pt>
                <c:pt idx="109">
                  <c:v>1527.6579999999999</c:v>
                </c:pt>
                <c:pt idx="110">
                  <c:v>1533.1469999999999</c:v>
                </c:pt>
                <c:pt idx="111">
                  <c:v>1538.557</c:v>
                </c:pt>
                <c:pt idx="112">
                  <c:v>1543.8920000000001</c:v>
                </c:pt>
                <c:pt idx="113">
                  <c:v>1549.1559999999999</c:v>
                </c:pt>
                <c:pt idx="114">
                  <c:v>1554.354</c:v>
                </c:pt>
                <c:pt idx="115">
                  <c:v>1559.489</c:v>
                </c:pt>
                <c:pt idx="116">
                  <c:v>1564.5640000000001</c:v>
                </c:pt>
                <c:pt idx="117">
                  <c:v>1569.5809999999999</c:v>
                </c:pt>
                <c:pt idx="118">
                  <c:v>1574.5440000000001</c:v>
                </c:pt>
                <c:pt idx="119">
                  <c:v>1579.4549999999999</c:v>
                </c:pt>
                <c:pt idx="120">
                  <c:v>1584.316</c:v>
                </c:pt>
                <c:pt idx="121">
                  <c:v>1589.13</c:v>
                </c:pt>
                <c:pt idx="122">
                  <c:v>1593.8979999999999</c:v>
                </c:pt>
                <c:pt idx="123">
                  <c:v>1598.623</c:v>
                </c:pt>
                <c:pt idx="124">
                  <c:v>1603.3050000000001</c:v>
                </c:pt>
                <c:pt idx="125">
                  <c:v>1607.9469999999999</c:v>
                </c:pt>
                <c:pt idx="126">
                  <c:v>1612.55</c:v>
                </c:pt>
                <c:pt idx="127">
                  <c:v>1617.116</c:v>
                </c:pt>
                <c:pt idx="128">
                  <c:v>1621.646</c:v>
                </c:pt>
                <c:pt idx="129">
                  <c:v>1626.1410000000001</c:v>
                </c:pt>
                <c:pt idx="130">
                  <c:v>1630.6020000000001</c:v>
                </c:pt>
                <c:pt idx="131">
                  <c:v>1635.0309999999999</c:v>
                </c:pt>
                <c:pt idx="132">
                  <c:v>1639.4290000000001</c:v>
                </c:pt>
                <c:pt idx="133">
                  <c:v>1643.796</c:v>
                </c:pt>
                <c:pt idx="134">
                  <c:v>1648.134</c:v>
                </c:pt>
                <c:pt idx="135">
                  <c:v>1652.443</c:v>
                </c:pt>
                <c:pt idx="136">
                  <c:v>1656.7239999999999</c:v>
                </c:pt>
              </c:numCache>
            </c:numRef>
          </c:yVal>
        </c:ser>
        <c:axId val="226172288"/>
        <c:axId val="226178560"/>
      </c:scatterChart>
      <c:valAx>
        <c:axId val="226172288"/>
        <c:scaling>
          <c:orientation val="minMax"/>
          <c:max val="75"/>
          <c:min val="0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HEAD  MOVEMENT  (mm)</a:t>
                </a:r>
              </a:p>
            </c:rich>
          </c:tx>
          <c:layout>
            <c:manualLayout>
              <c:xMode val="edge"/>
              <c:yMode val="edge"/>
              <c:x val="0.3447875007269578"/>
              <c:y val="0.93103553348707968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6178560"/>
        <c:crosses val="autoZero"/>
        <c:crossBetween val="midCat"/>
        <c:majorUnit val="5"/>
        <c:minorUnit val="2.5"/>
      </c:valAx>
      <c:valAx>
        <c:axId val="226178560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APPLIED  LOAD  (kN)</a:t>
                </a:r>
              </a:p>
            </c:rich>
          </c:tx>
          <c:layout>
            <c:manualLayout>
              <c:xMode val="edge"/>
              <c:yMode val="edge"/>
              <c:x val="7.9911750161664567E-3"/>
              <c:y val="0.32506407599859966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617228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span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37799351678293"/>
          <c:y val="0.12482165859920778"/>
          <c:w val="0.78293766755091443"/>
          <c:h val="0.84576973304497594"/>
        </c:manualLayout>
      </c:layout>
      <c:scatterChart>
        <c:scatterStyle val="lineMarker"/>
        <c:ser>
          <c:idx val="9"/>
          <c:order val="0"/>
          <c:tx>
            <c:strRef>
              <c:f>'TEST DATA and BACK-ANALYSIS'!$AP$11</c:f>
              <c:strCache>
                <c:ptCount val="1"/>
                <c:pt idx="0">
                  <c:v>1L-1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</c:spPr>
          </c:marker>
          <c:xVal>
            <c:numRef>
              <c:f>'TEST DATA and BACK-ANALYSIS'!$AQ$11:$AW$11</c:f>
              <c:numCache>
                <c:formatCode>#,##0</c:formatCode>
                <c:ptCount val="7"/>
                <c:pt idx="0">
                  <c:v>200</c:v>
                </c:pt>
                <c:pt idx="1">
                  <c:v>184.73422811671088</c:v>
                </c:pt>
                <c:pt idx="2">
                  <c:v>123.96194694960211</c:v>
                </c:pt>
                <c:pt idx="3">
                  <c:v>46.847690185676385</c:v>
                </c:pt>
                <c:pt idx="4">
                  <c:v>7.1186125729442971</c:v>
                </c:pt>
                <c:pt idx="5">
                  <c:v>0.97643509814323604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</c:ser>
        <c:ser>
          <c:idx val="5"/>
          <c:order val="1"/>
          <c:tx>
            <c:strRef>
              <c:f>'TEST DATA and BACK-ANALYSIS'!$AP$12</c:f>
              <c:strCache>
                <c:ptCount val="1"/>
                <c:pt idx="0">
                  <c:v>1L-2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</c:spPr>
          </c:marker>
          <c:xVal>
            <c:numRef>
              <c:f>'TEST DATA and BACK-ANALYSIS'!$AQ$12:$AW$12</c:f>
              <c:numCache>
                <c:formatCode>#,##0</c:formatCode>
                <c:ptCount val="7"/>
                <c:pt idx="0">
                  <c:v>400</c:v>
                </c:pt>
                <c:pt idx="1">
                  <c:v>373.03692838196287</c:v>
                </c:pt>
                <c:pt idx="2">
                  <c:v>292.89754907161802</c:v>
                </c:pt>
                <c:pt idx="3">
                  <c:v>184.83583023872677</c:v>
                </c:pt>
                <c:pt idx="4">
                  <c:v>41.12059628647215</c:v>
                </c:pt>
                <c:pt idx="5">
                  <c:v>5.1760485411140582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</c:ser>
        <c:ser>
          <c:idx val="4"/>
          <c:order val="2"/>
          <c:tx>
            <c:strRef>
              <c:f>'TEST DATA and BACK-ANALYSIS'!$AP$13</c:f>
              <c:strCache>
                <c:ptCount val="1"/>
                <c:pt idx="0">
                  <c:v>1L-3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</c:spPr>
          </c:marker>
          <c:xVal>
            <c:numRef>
              <c:f>'TEST DATA and BACK-ANALYSIS'!$AQ$13:$AW$13</c:f>
              <c:numCache>
                <c:formatCode>#,##0</c:formatCode>
                <c:ptCount val="7"/>
                <c:pt idx="0">
                  <c:v>600</c:v>
                </c:pt>
                <c:pt idx="1">
                  <c:v>566.06352254641911</c:v>
                </c:pt>
                <c:pt idx="2">
                  <c:v>474.10412732095483</c:v>
                </c:pt>
                <c:pt idx="3">
                  <c:v>346.14391511936338</c:v>
                </c:pt>
                <c:pt idx="4">
                  <c:v>110.36832891246684</c:v>
                </c:pt>
                <c:pt idx="5">
                  <c:v>14.318198408488062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</c:ser>
        <c:ser>
          <c:idx val="0"/>
          <c:order val="3"/>
          <c:tx>
            <c:strRef>
              <c:f>'TEST DATA and BACK-ANALYSIS'!$AP$14</c:f>
              <c:strCache>
                <c:ptCount val="1"/>
                <c:pt idx="0">
                  <c:v>1L-4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BACK-ANALYSIS'!$AQ$14:$AW$14</c:f>
              <c:numCache>
                <c:formatCode>#,##0</c:formatCode>
                <c:ptCount val="7"/>
                <c:pt idx="0">
                  <c:v>800</c:v>
                </c:pt>
                <c:pt idx="1">
                  <c:v>761.81664190981417</c:v>
                </c:pt>
                <c:pt idx="2">
                  <c:v>661.91050928381958</c:v>
                </c:pt>
                <c:pt idx="3">
                  <c:v>518.94936870026515</c:v>
                </c:pt>
                <c:pt idx="4">
                  <c:v>218.11324668435014</c:v>
                </c:pt>
                <c:pt idx="5">
                  <c:v>31.340575596816972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A52-40E3-9AEE-97500183552A}"/>
            </c:ext>
          </c:extLst>
        </c:ser>
        <c:ser>
          <c:idx val="1"/>
          <c:order val="4"/>
          <c:tx>
            <c:strRef>
              <c:f>'TEST DATA and BACK-ANALYSIS'!$AP$15</c:f>
              <c:strCache>
                <c:ptCount val="1"/>
                <c:pt idx="0">
                  <c:v>1L-5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BACK-ANALYSIS'!$AQ$15:$AW$15</c:f>
              <c:numCache>
                <c:formatCode>#,##0</c:formatCode>
                <c:ptCount val="7"/>
                <c:pt idx="0">
                  <c:v>1000</c:v>
                </c:pt>
                <c:pt idx="1">
                  <c:v>959.17362334217501</c:v>
                </c:pt>
                <c:pt idx="2">
                  <c:v>854.21298673740046</c:v>
                </c:pt>
                <c:pt idx="3">
                  <c:v>699.89428116710872</c:v>
                </c:pt>
                <c:pt idx="4">
                  <c:v>356.39000530503978</c:v>
                </c:pt>
                <c:pt idx="5">
                  <c:v>59.544941644562329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A52-40E3-9AEE-97500183552A}"/>
            </c:ext>
          </c:extLst>
        </c:ser>
        <c:ser>
          <c:idx val="10"/>
          <c:order val="5"/>
          <c:tx>
            <c:strRef>
              <c:f>'TEST DATA and BACK-ANALYSIS'!$AP$16</c:f>
              <c:strCache>
                <c:ptCount val="1"/>
                <c:pt idx="0">
                  <c:v>1L-6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</c:spPr>
          </c:marker>
          <c:xVal>
            <c:numRef>
              <c:f>'TEST DATA and BACK-ANALYSIS'!$AQ$16:$AW$16</c:f>
              <c:numCache>
                <c:formatCode>#,##0</c:formatCode>
                <c:ptCount val="7"/>
                <c:pt idx="0">
                  <c:v>1200</c:v>
                </c:pt>
                <c:pt idx="1">
                  <c:v>1157.5223342175066</c:v>
                </c:pt>
                <c:pt idx="2">
                  <c:v>1050.006525198939</c:v>
                </c:pt>
                <c:pt idx="3">
                  <c:v>887.83270557029175</c:v>
                </c:pt>
                <c:pt idx="4">
                  <c:v>515.76250928381955</c:v>
                </c:pt>
                <c:pt idx="5">
                  <c:v>103.0407798408488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</c:ser>
        <c:ser>
          <c:idx val="3"/>
          <c:order val="6"/>
          <c:tx>
            <c:strRef>
              <c:f>'TEST DATA and BACK-ANALYSIS'!$AP$17</c:f>
              <c:strCache>
                <c:ptCount val="1"/>
                <c:pt idx="0">
                  <c:v>1L-7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BACK-ANALYSIS'!$AQ$17:$AW$17</c:f>
              <c:numCache>
                <c:formatCode>#,##0</c:formatCode>
                <c:ptCount val="7"/>
                <c:pt idx="0">
                  <c:v>1400</c:v>
                </c:pt>
                <c:pt idx="1">
                  <c:v>1356.5385145888592</c:v>
                </c:pt>
                <c:pt idx="2">
                  <c:v>1249.0479045092836</c:v>
                </c:pt>
                <c:pt idx="3">
                  <c:v>1083.2308222811671</c:v>
                </c:pt>
                <c:pt idx="4">
                  <c:v>691.51311405835543</c:v>
                </c:pt>
                <c:pt idx="5">
                  <c:v>167.62918832891248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9A52-40E3-9AEE-97500183552A}"/>
            </c:ext>
          </c:extLst>
        </c:ser>
        <c:ser>
          <c:idx val="8"/>
          <c:order val="7"/>
          <c:tx>
            <c:strRef>
              <c:f>'TEST DATA and BACK-ANALYSIS'!$AP$18</c:f>
              <c:strCache>
                <c:ptCount val="1"/>
                <c:pt idx="0">
                  <c:v>1L-8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BACK-ANALYSIS'!$AQ$18:$AW$18</c:f>
              <c:numCache>
                <c:formatCode>#,##0</c:formatCode>
                <c:ptCount val="7"/>
                <c:pt idx="0">
                  <c:v>1600</c:v>
                </c:pt>
                <c:pt idx="1">
                  <c:v>1555.6766578249335</c:v>
                </c:pt>
                <c:pt idx="2">
                  <c:v>1450.6565517241379</c:v>
                </c:pt>
                <c:pt idx="3">
                  <c:v>1286.1931564986737</c:v>
                </c:pt>
                <c:pt idx="4">
                  <c:v>879.01610079575585</c:v>
                </c:pt>
                <c:pt idx="5">
                  <c:v>257.68011671087532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9A52-40E3-9AEE-97500183552A}"/>
            </c:ext>
          </c:extLst>
        </c:ser>
        <c:ser>
          <c:idx val="6"/>
          <c:order val="8"/>
          <c:tx>
            <c:strRef>
              <c:f>'TEST DATA and BACK-ANALYSIS'!$AP$19</c:f>
              <c:strCache>
                <c:ptCount val="1"/>
                <c:pt idx="0">
                  <c:v>1L-9</c:v>
                </c:pt>
              </c:strCache>
            </c:strRef>
          </c:tx>
          <c:spPr>
            <a:ln w="28575" cap="sq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BACK-ANALYSIS'!$AQ$19:$AW$19</c:f>
              <c:numCache>
                <c:formatCode>#,##0</c:formatCode>
                <c:ptCount val="7"/>
                <c:pt idx="0">
                  <c:v>1800</c:v>
                </c:pt>
                <c:pt idx="1">
                  <c:v>1754.738196286472</c:v>
                </c:pt>
                <c:pt idx="2">
                  <c:v>1657.6779310344828</c:v>
                </c:pt>
                <c:pt idx="3">
                  <c:v>1505.4420689655171</c:v>
                </c:pt>
                <c:pt idx="4">
                  <c:v>1086.9350663129974</c:v>
                </c:pt>
                <c:pt idx="5">
                  <c:v>387.82457294429713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9A52-40E3-9AEE-97500183552A}"/>
            </c:ext>
          </c:extLst>
        </c:ser>
        <c:ser>
          <c:idx val="7"/>
          <c:order val="9"/>
          <c:tx>
            <c:strRef>
              <c:f>'TEST DATA and BACK-ANALYSIS'!$AP$20</c:f>
              <c:strCache>
                <c:ptCount val="1"/>
                <c:pt idx="0">
                  <c:v>1L-10</c:v>
                </c:pt>
              </c:strCache>
            </c:strRef>
          </c:tx>
          <c:spPr>
            <a:ln w="28575" cap="sq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BACK-ANALYSIS'!$AQ$20:$AW$20</c:f>
              <c:numCache>
                <c:formatCode>#,##0</c:formatCode>
                <c:ptCount val="7"/>
                <c:pt idx="0">
                  <c:v>2000</c:v>
                </c:pt>
                <c:pt idx="1">
                  <c:v>1954.0698673740053</c:v>
                </c:pt>
                <c:pt idx="2">
                  <c:v>1872.1541644562333</c:v>
                </c:pt>
                <c:pt idx="3">
                  <c:v>1745.063819628647</c:v>
                </c:pt>
                <c:pt idx="4">
                  <c:v>1320.4264190981432</c:v>
                </c:pt>
                <c:pt idx="5">
                  <c:v>580.35132095490712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9A52-40E3-9AEE-97500183552A}"/>
            </c:ext>
          </c:extLst>
        </c:ser>
        <c:ser>
          <c:idx val="2"/>
          <c:order val="10"/>
          <c:tx>
            <c:strRef>
              <c:f>'TEST DATA and BACK-ANALYSIS'!$AP$21</c:f>
              <c:strCache>
                <c:ptCount val="1"/>
                <c:pt idx="0">
                  <c:v>1L-11</c:v>
                </c:pt>
              </c:strCache>
            </c:strRef>
          </c:tx>
          <c:spPr>
            <a:ln w="28575" cap="sq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BACK-ANALYSIS'!$AQ$21:$AW$21</c:f>
              <c:numCache>
                <c:formatCode>#,##0</c:formatCode>
                <c:ptCount val="7"/>
                <c:pt idx="0">
                  <c:v>2200</c:v>
                </c:pt>
                <c:pt idx="1">
                  <c:v>2154.751193633952</c:v>
                </c:pt>
                <c:pt idx="2">
                  <c:v>2084.3423342175065</c:v>
                </c:pt>
                <c:pt idx="3">
                  <c:v>1975.7107161803713</c:v>
                </c:pt>
                <c:pt idx="4">
                  <c:v>1549.3476923076921</c:v>
                </c:pt>
                <c:pt idx="5">
                  <c:v>798.40449336870029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9A52-40E3-9AEE-97500183552A}"/>
            </c:ext>
          </c:extLst>
        </c:ser>
        <c:ser>
          <c:idx val="11"/>
          <c:order val="11"/>
          <c:tx>
            <c:strRef>
              <c:f>'TEST DATA and BACK-ANALYSIS'!$AP$22</c:f>
              <c:strCache>
                <c:ptCount val="1"/>
                <c:pt idx="0">
                  <c:v>1L-12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</c:spPr>
          </c:marker>
          <c:xVal>
            <c:numRef>
              <c:f>'TEST DATA and BACK-ANALYSIS'!$AQ$22:$AW$22</c:f>
              <c:numCache>
                <c:formatCode>#,##0</c:formatCode>
                <c:ptCount val="7"/>
                <c:pt idx="0">
                  <c:v>2400</c:v>
                </c:pt>
                <c:pt idx="1">
                  <c:v>2356.0050397877985</c:v>
                </c:pt>
                <c:pt idx="2">
                  <c:v>2292.4906100795752</c:v>
                </c:pt>
                <c:pt idx="3">
                  <c:v>2194.6995755968169</c:v>
                </c:pt>
                <c:pt idx="4">
                  <c:v>1767.7620159151193</c:v>
                </c:pt>
                <c:pt idx="5">
                  <c:v>1013.3642440318301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</c:ser>
        <c:ser>
          <c:idx val="12"/>
          <c:order val="12"/>
          <c:tx>
            <c:strRef>
              <c:f>'TEST DATA and BACK-ANALYSIS'!$AP$23</c:f>
              <c:strCache>
                <c:ptCount val="1"/>
                <c:pt idx="0">
                  <c:v>1L-13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</c:spPr>
          </c:marker>
          <c:dPt>
            <c:idx val="6"/>
            <c:spPr>
              <a:ln w="25400" cap="sq">
                <a:solidFill>
                  <a:srgbClr val="0000FF"/>
                </a:solidFill>
                <a:prstDash val="sysDash"/>
              </a:ln>
            </c:spPr>
          </c:dPt>
          <c:xVal>
            <c:numRef>
              <c:f>'TEST DATA and BACK-ANALYSIS'!$AQ$23:$AW$23</c:f>
              <c:numCache>
                <c:formatCode>#,##0</c:formatCode>
                <c:ptCount val="7"/>
                <c:pt idx="0">
                  <c:v>2600</c:v>
                </c:pt>
                <c:pt idx="1">
                  <c:v>2557.4372944297079</c:v>
                </c:pt>
                <c:pt idx="2">
                  <c:v>2498.5604774535809</c:v>
                </c:pt>
                <c:pt idx="3">
                  <c:v>2408.0005305039786</c:v>
                </c:pt>
                <c:pt idx="4">
                  <c:v>1980.817029177719</c:v>
                </c:pt>
                <c:pt idx="5">
                  <c:v>1224.8942175066311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</c:ser>
        <c:axId val="224140288"/>
        <c:axId val="224150656"/>
      </c:scatterChart>
      <c:valAx>
        <c:axId val="224140288"/>
        <c:scaling>
          <c:orientation val="minMax"/>
          <c:max val="3000"/>
          <c:min val="0"/>
        </c:scaling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 and FORCE  (kN)</a:t>
                </a:r>
              </a:p>
            </c:rich>
          </c:tx>
          <c:layout>
            <c:manualLayout>
              <c:xMode val="edge"/>
              <c:yMode val="edge"/>
              <c:x val="0.34496347547107831"/>
              <c:y val="5.6064487781197336E-3"/>
            </c:manualLayout>
          </c:layout>
        </c:title>
        <c:numFmt formatCode="#,##0" sourceLinked="0"/>
        <c:minorTickMark val="out"/>
        <c:tickLblPos val="nextTo"/>
        <c:spPr>
          <a:ln w="952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4150656"/>
        <c:crosses val="autoZero"/>
        <c:crossBetween val="midCat"/>
        <c:majorUnit val="500"/>
        <c:minorUnit val="250"/>
      </c:valAx>
      <c:valAx>
        <c:axId val="224150656"/>
        <c:scaling>
          <c:orientation val="maxMin"/>
          <c:max val="35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 (m)</a:t>
                </a:r>
              </a:p>
            </c:rich>
          </c:tx>
          <c:layout>
            <c:manualLayout>
              <c:xMode val="edge"/>
              <c:yMode val="edge"/>
              <c:x val="1.3580434889467341E-2"/>
              <c:y val="0.43680558877567555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4140288"/>
        <c:crosses val="autoZero"/>
        <c:crossBetween val="midCat"/>
        <c:majorUnit val="5"/>
        <c:minorUnit val="2.5"/>
      </c:valAx>
      <c:spPr>
        <a:ln>
          <a:solidFill>
            <a:sysClr val="windowText" lastClr="000000"/>
          </a:solidFill>
        </a:ln>
      </c:spPr>
    </c:plotArea>
    <c:plotVisOnly val="1"/>
    <c:dispBlanksAs val="span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6869169876247"/>
          <c:y val="3.9728258819747266E-2"/>
          <c:w val="0.81369746795139564"/>
          <c:h val="0.81910658609270559"/>
        </c:manualLayout>
      </c:layout>
      <c:scatterChart>
        <c:scatterStyle val="lineMarker"/>
        <c:ser>
          <c:idx val="0"/>
          <c:order val="0"/>
          <c:tx>
            <c:v>SG1</c:v>
          </c:tx>
          <c:spPr>
            <a:ln w="19050">
              <a:solidFill>
                <a:srgbClr val="0000FF"/>
              </a:solidFill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BACK-ANALYSIS'!$G$10:$G$23</c:f>
              <c:numCache>
                <c:formatCode>#,##0</c:formatCode>
                <c:ptCount val="14"/>
                <c:pt idx="0">
                  <c:v>0</c:v>
                </c:pt>
                <c:pt idx="1">
                  <c:v>48.61427055702918</c:v>
                </c:pt>
                <c:pt idx="2">
                  <c:v>98.167612732095492</c:v>
                </c:pt>
                <c:pt idx="3">
                  <c:v>148.96408488063662</c:v>
                </c:pt>
                <c:pt idx="4">
                  <c:v>200.47806366047743</c:v>
                </c:pt>
                <c:pt idx="5">
                  <c:v>252.41411140583554</c:v>
                </c:pt>
                <c:pt idx="6">
                  <c:v>304.6111405835544</c:v>
                </c:pt>
                <c:pt idx="7">
                  <c:v>356.98381962864721</c:v>
                </c:pt>
                <c:pt idx="8">
                  <c:v>409.38859416445621</c:v>
                </c:pt>
                <c:pt idx="9">
                  <c:v>461.77320954907162</c:v>
                </c:pt>
                <c:pt idx="10">
                  <c:v>514.22891246684355</c:v>
                </c:pt>
                <c:pt idx="11">
                  <c:v>567.03978779840838</c:v>
                </c:pt>
                <c:pt idx="12">
                  <c:v>620.00132625994695</c:v>
                </c:pt>
                <c:pt idx="13">
                  <c:v>673.00981432360743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554-41F1-8EF1-B7744885C925}"/>
            </c:ext>
          </c:extLst>
        </c:ser>
        <c:ser>
          <c:idx val="1"/>
          <c:order val="1"/>
          <c:tx>
            <c:v>SG2</c:v>
          </c:tx>
          <c:spPr>
            <a:ln w="19050">
              <a:solidFill>
                <a:srgbClr val="0000FF"/>
              </a:solidFill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BACK-ANALYSIS'!$H$10:$H$25</c:f>
              <c:numCache>
                <c:formatCode>#,##0</c:formatCode>
                <c:ptCount val="16"/>
                <c:pt idx="0">
                  <c:v>0</c:v>
                </c:pt>
                <c:pt idx="1">
                  <c:v>32.621564986737397</c:v>
                </c:pt>
                <c:pt idx="2">
                  <c:v>77.078302387267897</c:v>
                </c:pt>
                <c:pt idx="3">
                  <c:v>124.76424403183023</c:v>
                </c:pt>
                <c:pt idx="4">
                  <c:v>174.18697612732095</c:v>
                </c:pt>
                <c:pt idx="5">
                  <c:v>224.79289124668435</c:v>
                </c:pt>
                <c:pt idx="6">
                  <c:v>276.31750663129975</c:v>
                </c:pt>
                <c:pt idx="7">
                  <c:v>328.69681697612731</c:v>
                </c:pt>
                <c:pt idx="8">
                  <c:v>381.75172413793103</c:v>
                </c:pt>
                <c:pt idx="9">
                  <c:v>436.23103448275862</c:v>
                </c:pt>
                <c:pt idx="10">
                  <c:v>492.67214854111404</c:v>
                </c:pt>
                <c:pt idx="11">
                  <c:v>548.51114058355438</c:v>
                </c:pt>
                <c:pt idx="12">
                  <c:v>603.28700265251985</c:v>
                </c:pt>
                <c:pt idx="13">
                  <c:v>657.5159151193634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554-41F1-8EF1-B7744885C925}"/>
            </c:ext>
          </c:extLst>
        </c:ser>
        <c:ser>
          <c:idx val="2"/>
          <c:order val="2"/>
          <c:tx>
            <c:v>SG3</c:v>
          </c:tx>
          <c:spPr>
            <a:ln w="19050">
              <a:solidFill>
                <a:srgbClr val="0000FF"/>
              </a:solidFill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BACK-ANALYSIS'!$I$10:$I$23</c:f>
              <c:numCache>
                <c:formatCode>#,##0</c:formatCode>
                <c:ptCount val="14"/>
                <c:pt idx="0">
                  <c:v>0</c:v>
                </c:pt>
                <c:pt idx="1">
                  <c:v>12.328339522546418</c:v>
                </c:pt>
                <c:pt idx="2">
                  <c:v>48.64100795755968</c:v>
                </c:pt>
                <c:pt idx="3">
                  <c:v>91.090503978779836</c:v>
                </c:pt>
                <c:pt idx="4">
                  <c:v>136.56562334217506</c:v>
                </c:pt>
                <c:pt idx="5">
                  <c:v>184.18270557029177</c:v>
                </c:pt>
                <c:pt idx="6">
                  <c:v>233.64018567639258</c:v>
                </c:pt>
                <c:pt idx="7">
                  <c:v>285.06074270557031</c:v>
                </c:pt>
                <c:pt idx="8">
                  <c:v>338.47188328912466</c:v>
                </c:pt>
                <c:pt idx="9">
                  <c:v>396.16896551724136</c:v>
                </c:pt>
                <c:pt idx="10">
                  <c:v>459.22732095490716</c:v>
                </c:pt>
                <c:pt idx="11">
                  <c:v>519.92387267904508</c:v>
                </c:pt>
                <c:pt idx="12">
                  <c:v>577.55251989389922</c:v>
                </c:pt>
                <c:pt idx="13">
                  <c:v>633.68435013262592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7554-41F1-8EF1-B7744885C925}"/>
            </c:ext>
          </c:extLst>
        </c:ser>
        <c:ser>
          <c:idx val="3"/>
          <c:order val="3"/>
          <c:tx>
            <c:v>SG4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BACK-ANALYSIS'!$J$10:$J$23</c:f>
              <c:numCache>
                <c:formatCode>#,##0</c:formatCode>
                <c:ptCount val="14"/>
                <c:pt idx="0">
                  <c:v>0</c:v>
                </c:pt>
                <c:pt idx="1">
                  <c:v>1.8733190981432362</c:v>
                </c:pt>
                <c:pt idx="2">
                  <c:v>10.821209549071618</c:v>
                </c:pt>
                <c:pt idx="3">
                  <c:v>29.044297082228116</c:v>
                </c:pt>
                <c:pt idx="4">
                  <c:v>57.39822281167109</c:v>
                </c:pt>
                <c:pt idx="5">
                  <c:v>93.78684350132626</c:v>
                </c:pt>
                <c:pt idx="6">
                  <c:v>135.72697612732094</c:v>
                </c:pt>
                <c:pt idx="7">
                  <c:v>181.9771352785146</c:v>
                </c:pt>
                <c:pt idx="8">
                  <c:v>231.32002652519893</c:v>
                </c:pt>
                <c:pt idx="9">
                  <c:v>286.03554376657826</c:v>
                </c:pt>
                <c:pt idx="10">
                  <c:v>347.48063660477453</c:v>
                </c:pt>
                <c:pt idx="11">
                  <c:v>407.72307692307692</c:v>
                </c:pt>
                <c:pt idx="12">
                  <c:v>465.20053050397877</c:v>
                </c:pt>
                <c:pt idx="13">
                  <c:v>521.26763925729449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7554-41F1-8EF1-B7744885C925}"/>
            </c:ext>
          </c:extLst>
        </c:ser>
        <c:ser>
          <c:idx val="11"/>
          <c:order val="4"/>
          <c:tx>
            <c:v>EA Line</c:v>
          </c:tx>
          <c:spPr>
            <a:ln w="317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'TEST DATA and BACK-ANALYSIS'!$AB$49:$AB$50</c:f>
              <c:numCache>
                <c:formatCode>General</c:formatCode>
                <c:ptCount val="2"/>
                <c:pt idx="0">
                  <c:v>50</c:v>
                </c:pt>
                <c:pt idx="1">
                  <c:v>650</c:v>
                </c:pt>
              </c:numCache>
            </c:numRef>
          </c:xVal>
          <c:yVal>
            <c:numRef>
              <c:f>'TEST DATA and BACK-ANALYSIS'!$AC$49:$AC$50</c:f>
              <c:numCache>
                <c:formatCode>#,##0</c:formatCode>
                <c:ptCount val="2"/>
                <c:pt idx="0">
                  <c:v>190</c:v>
                </c:pt>
                <c:pt idx="1">
                  <c:v>2470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3FE-4267-B4B1-9E35D58CC1E9}"/>
            </c:ext>
          </c:extLst>
        </c:ser>
        <c:ser>
          <c:idx val="4"/>
          <c:order val="5"/>
          <c:tx>
            <c:v>SG5</c:v>
          </c:tx>
          <c:spPr>
            <a:ln>
              <a:solidFill>
                <a:srgbClr val="0000FF"/>
              </a:solidFill>
            </a:ln>
          </c:spPr>
          <c:xVal>
            <c:numRef>
              <c:f>'TEST DATA and BACK-ANALYSIS'!$K$10:$K$23</c:f>
              <c:numCache>
                <c:formatCode>#,##0</c:formatCode>
                <c:ptCount val="14"/>
                <c:pt idx="0">
                  <c:v>0</c:v>
                </c:pt>
                <c:pt idx="1">
                  <c:v>0.2569566047745358</c:v>
                </c:pt>
                <c:pt idx="2">
                  <c:v>1.3621180371352786</c:v>
                </c:pt>
                <c:pt idx="3">
                  <c:v>3.7679469496021216</c:v>
                </c:pt>
                <c:pt idx="4">
                  <c:v>8.247519893899204</c:v>
                </c:pt>
                <c:pt idx="5">
                  <c:v>15.66972148541114</c:v>
                </c:pt>
                <c:pt idx="6">
                  <c:v>27.115994694960211</c:v>
                </c:pt>
                <c:pt idx="7">
                  <c:v>44.11294429708223</c:v>
                </c:pt>
                <c:pt idx="8">
                  <c:v>67.810557029177716</c:v>
                </c:pt>
                <c:pt idx="9">
                  <c:v>102.05909814323608</c:v>
                </c:pt>
                <c:pt idx="10">
                  <c:v>152.72403183023872</c:v>
                </c:pt>
                <c:pt idx="11">
                  <c:v>210.10644562334218</c:v>
                </c:pt>
                <c:pt idx="12">
                  <c:v>266.67480106100794</c:v>
                </c:pt>
                <c:pt idx="13">
                  <c:v>322.34058355437662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</c:ser>
        <c:axId val="224181632"/>
        <c:axId val="224314880"/>
      </c:scatterChart>
      <c:valAx>
        <c:axId val="224181632"/>
        <c:scaling>
          <c:orientation val="minMax"/>
          <c:max val="700"/>
          <c:min val="0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STRAIN</a:t>
                </a:r>
                <a:r>
                  <a:rPr lang="en-US" baseline="0"/>
                  <a:t>  </a:t>
                </a:r>
                <a:r>
                  <a:rPr lang="en-US"/>
                  <a:t>(</a:t>
                </a:r>
                <a:r>
                  <a:rPr lang="el-GR"/>
                  <a:t>με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45620662000583262"/>
              <c:y val="0.93514173228346631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4314880"/>
        <c:crosses val="autoZero"/>
        <c:crossBetween val="midCat"/>
        <c:majorUnit val="100"/>
        <c:minorUnit val="50"/>
      </c:valAx>
      <c:valAx>
        <c:axId val="224314880"/>
        <c:scaling>
          <c:orientation val="minMax"/>
          <c:max val="5000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APPLIED  LOAD  (kN)</a:t>
                </a:r>
              </a:p>
            </c:rich>
          </c:tx>
          <c:layout>
            <c:manualLayout>
              <c:xMode val="edge"/>
              <c:yMode val="edge"/>
              <c:x val="9.3148512685914276E-3"/>
              <c:y val="0.26518682891911238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4181632"/>
        <c:crosses val="autoZero"/>
        <c:crossBetween val="midCat"/>
        <c:majorUnit val="500"/>
        <c:minorUnit val="250"/>
      </c:valAx>
      <c:spPr>
        <a:ln>
          <a:solidFill>
            <a:sysClr val="windowText" lastClr="000000"/>
          </a:solidFill>
        </a:ln>
      </c:spPr>
    </c:plotArea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6681060028787"/>
          <c:y val="2.2560913791355486E-2"/>
          <c:w val="0.83089509779019755"/>
          <c:h val="0.82202762812543173"/>
        </c:manualLayout>
      </c:layout>
      <c:scatterChart>
        <c:scatterStyle val="lineMarker"/>
        <c:ser>
          <c:idx val="3"/>
          <c:order val="0"/>
          <c:tx>
            <c:v>Head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6"/>
            <c:spPr>
              <a:solidFill>
                <a:srgbClr val="0000FF"/>
              </a:solidFill>
              <a:ln w="12700">
                <a:noFill/>
              </a:ln>
            </c:spPr>
          </c:marker>
          <c:dPt>
            <c:idx val="6"/>
            <c:spPr>
              <a:ln cap="sq">
                <a:solidFill>
                  <a:srgbClr val="0000FF"/>
                </a:solidFill>
                <a:prstDash val="solid"/>
              </a:ln>
            </c:spPr>
          </c:dPt>
          <c:xVal>
            <c:numRef>
              <c:f>'TEST DATA and BACK-ANALYSIS'!$D$10:$D$23</c:f>
              <c:numCache>
                <c:formatCode>0.00</c:formatCode>
                <c:ptCount val="14"/>
                <c:pt idx="0" formatCode="0.0">
                  <c:v>0</c:v>
                </c:pt>
                <c:pt idx="1">
                  <c:v>0.77731908120732296</c:v>
                </c:pt>
                <c:pt idx="2">
                  <c:v>1.72998781360193</c:v>
                </c:pt>
                <c:pt idx="3">
                  <c:v>2.8304402579999999</c:v>
                </c:pt>
                <c:pt idx="4">
                  <c:v>4.0772023600000002</c:v>
                </c:pt>
                <c:pt idx="5">
                  <c:v>5.4934117880000004</c:v>
                </c:pt>
                <c:pt idx="6">
                  <c:v>7.1554012409999999</c:v>
                </c:pt>
                <c:pt idx="7">
                  <c:v>9.3109851149999994</c:v>
                </c:pt>
                <c:pt idx="8">
                  <c:v>12.553475629999999</c:v>
                </c:pt>
                <c:pt idx="9">
                  <c:v>20.149988650000001</c:v>
                </c:pt>
                <c:pt idx="10">
                  <c:v>45.628326700000002</c:v>
                </c:pt>
                <c:pt idx="11">
                  <c:v>94.127064309999994</c:v>
                </c:pt>
                <c:pt idx="12">
                  <c:v>155.36897010000001</c:v>
                </c:pt>
                <c:pt idx="13">
                  <c:v>225.24007599999999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2875-485C-A1E8-E45E8FD1A4D5}"/>
            </c:ext>
          </c:extLst>
        </c:ser>
        <c:ser>
          <c:idx val="1"/>
          <c:order val="1"/>
          <c:tx>
            <c:v>Head vs. toe mvmnt</c:v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BACK-ANALYSIS'!$F$10:$F$23</c:f>
              <c:numCache>
                <c:formatCode>#,##0.00</c:formatCode>
                <c:ptCount val="14"/>
                <c:pt idx="0" formatCode="0.00">
                  <c:v>0</c:v>
                </c:pt>
                <c:pt idx="1">
                  <c:v>4.7202947186151603E-3</c:v>
                </c:pt>
                <c:pt idx="2">
                  <c:v>2.82445494797018E-2</c:v>
                </c:pt>
                <c:pt idx="3">
                  <c:v>8.4056916999999995E-2</c:v>
                </c:pt>
                <c:pt idx="4">
                  <c:v>0.19753021700000001</c:v>
                </c:pt>
                <c:pt idx="5">
                  <c:v>0.41025832800000001</c:v>
                </c:pt>
                <c:pt idx="6">
                  <c:v>0.807972519</c:v>
                </c:pt>
                <c:pt idx="7">
                  <c:v>1.619195114</c:v>
                </c:pt>
                <c:pt idx="8">
                  <c:v>3.4761368780000002</c:v>
                </c:pt>
                <c:pt idx="9">
                  <c:v>9.5524533070000004</c:v>
                </c:pt>
                <c:pt idx="10">
                  <c:v>33.333958420000002</c:v>
                </c:pt>
                <c:pt idx="11">
                  <c:v>80.121248280000003</c:v>
                </c:pt>
                <c:pt idx="12">
                  <c:v>139.69344770000001</c:v>
                </c:pt>
                <c:pt idx="13">
                  <c:v>207.91977700000001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</c:ser>
        <c:ser>
          <c:idx val="0"/>
          <c:order val="2"/>
          <c:tx>
            <c:v>Compression</c:v>
          </c:tx>
          <c:spPr>
            <a:ln>
              <a:solidFill>
                <a:srgbClr val="006600"/>
              </a:solidFill>
            </a:ln>
          </c:spPr>
          <c:marker>
            <c:symbol val="diamond"/>
            <c:size val="6"/>
            <c:spPr>
              <a:solidFill>
                <a:srgbClr val="006600"/>
              </a:solidFill>
              <a:ln>
                <a:noFill/>
              </a:ln>
            </c:spPr>
          </c:marker>
          <c:xVal>
            <c:numRef>
              <c:f>'TEST DATA and BACK-ANALYSIS'!$E$10:$E$23</c:f>
              <c:numCache>
                <c:formatCode>0.00</c:formatCode>
                <c:ptCount val="14"/>
                <c:pt idx="0">
                  <c:v>0</c:v>
                </c:pt>
                <c:pt idx="1">
                  <c:v>0.77259878648870783</c:v>
                </c:pt>
                <c:pt idx="2">
                  <c:v>1.7017432641222281</c:v>
                </c:pt>
                <c:pt idx="3">
                  <c:v>2.746383341</c:v>
                </c:pt>
                <c:pt idx="4">
                  <c:v>3.8796721430000001</c:v>
                </c:pt>
                <c:pt idx="5">
                  <c:v>5.0831534600000001</c:v>
                </c:pt>
                <c:pt idx="6">
                  <c:v>6.3474287220000001</c:v>
                </c:pt>
                <c:pt idx="7">
                  <c:v>7.6917900009999993</c:v>
                </c:pt>
                <c:pt idx="8">
                  <c:v>9.0773387519999993</c:v>
                </c:pt>
                <c:pt idx="9">
                  <c:v>10.597535343000001</c:v>
                </c:pt>
                <c:pt idx="10">
                  <c:v>12.29436828</c:v>
                </c:pt>
                <c:pt idx="11">
                  <c:v>14.005816029999991</c:v>
                </c:pt>
                <c:pt idx="12">
                  <c:v>15.675522400000006</c:v>
                </c:pt>
                <c:pt idx="13">
                  <c:v>17.320298999999977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</c:ser>
        <c:ser>
          <c:idx val="4"/>
          <c:order val="3"/>
          <c:tx>
            <c:v>Compression calc.</c:v>
          </c:tx>
          <c:spPr>
            <a:ln w="28575">
              <a:solidFill>
                <a:srgbClr val="669900"/>
              </a:solidFill>
              <a:prstDash val="sysDot"/>
            </a:ln>
          </c:spPr>
          <c:marker>
            <c:symbol val="plus"/>
            <c:size val="6"/>
          </c:marker>
          <c:xVal>
            <c:numRef>
              <c:f>'TEST DATA and BACK-ANALYSIS'!$U$10:$U$23</c:f>
              <c:numCache>
                <c:formatCode>#,##0.00</c:formatCode>
                <c:ptCount val="14"/>
                <c:pt idx="0">
                  <c:v>0</c:v>
                </c:pt>
                <c:pt idx="1">
                  <c:v>0.61979840220159144</c:v>
                </c:pt>
                <c:pt idx="2">
                  <c:v>1.4888444051724135</c:v>
                </c:pt>
                <c:pt idx="3">
                  <c:v>2.4913060132625997</c:v>
                </c:pt>
                <c:pt idx="4">
                  <c:v>3.6092099071618033</c:v>
                </c:pt>
                <c:pt idx="5">
                  <c:v>4.821048096816976</c:v>
                </c:pt>
                <c:pt idx="6">
                  <c:v>6.108909144562336</c:v>
                </c:pt>
                <c:pt idx="7">
                  <c:v>7.4700143501326259</c:v>
                </c:pt>
                <c:pt idx="8">
                  <c:v>8.8985453183023857</c:v>
                </c:pt>
                <c:pt idx="9">
                  <c:v>10.444317135278515</c:v>
                </c:pt>
                <c:pt idx="10">
                  <c:v>12.152941167108754</c:v>
                </c:pt>
                <c:pt idx="11">
                  <c:v>13.87011647214854</c:v>
                </c:pt>
                <c:pt idx="12">
                  <c:v>15.542636604774538</c:v>
                </c:pt>
                <c:pt idx="13">
                  <c:v>17.190288395225465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</c:ser>
        <c:axId val="224465664"/>
        <c:axId val="224467584"/>
      </c:scatterChart>
      <c:valAx>
        <c:axId val="224465664"/>
        <c:scaling>
          <c:orientation val="minMax"/>
          <c:max val="50"/>
          <c:min val="0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MOVEMENT  (mm)</a:t>
                </a:r>
              </a:p>
            </c:rich>
          </c:tx>
          <c:layout>
            <c:manualLayout>
              <c:xMode val="edge"/>
              <c:yMode val="edge"/>
              <c:x val="0.3447875007269578"/>
              <c:y val="0.93103553348707968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4467584"/>
        <c:crosses val="autoZero"/>
        <c:crossBetween val="midCat"/>
        <c:majorUnit val="5"/>
        <c:minorUnit val="2.5"/>
      </c:valAx>
      <c:valAx>
        <c:axId val="224467584"/>
        <c:scaling>
          <c:orientation val="minMax"/>
          <c:max val="3000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APPLIED  LOAD  (kN)</a:t>
                </a:r>
              </a:p>
            </c:rich>
          </c:tx>
          <c:layout>
            <c:manualLayout>
              <c:xMode val="edge"/>
              <c:yMode val="edge"/>
              <c:x val="7.9911946490559653E-3"/>
              <c:y val="0.2408534327945849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4465664"/>
        <c:crosses val="autoZero"/>
        <c:crossBetween val="midCat"/>
        <c:majorUnit val="500"/>
        <c:minorUnit val="250"/>
      </c:valAx>
      <c:spPr>
        <a:ln>
          <a:solidFill>
            <a:sysClr val="windowText" lastClr="000000"/>
          </a:solidFill>
        </a:ln>
      </c:spPr>
    </c:plotArea>
    <c:plotVisOnly val="1"/>
    <c:dispBlanksAs val="span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84508995961027"/>
          <c:y val="2.2560913791355486E-2"/>
          <c:w val="0.80371812655542463"/>
          <c:h val="0.82202762812543173"/>
        </c:manualLayout>
      </c:layout>
      <c:scatterChart>
        <c:scatterStyle val="lineMarker"/>
        <c:ser>
          <c:idx val="3"/>
          <c:order val="0"/>
          <c:tx>
            <c:v>Head</c:v>
          </c:tx>
          <c:spPr>
            <a:ln>
              <a:solidFill>
                <a:srgbClr val="F79646">
                  <a:lumMod val="50000"/>
                </a:srgbClr>
              </a:solidFill>
            </a:ln>
          </c:spPr>
          <c:marker>
            <c:symbol val="circle"/>
            <c:size val="5"/>
            <c:spPr>
              <a:solidFill>
                <a:srgbClr val="F79646">
                  <a:lumMod val="50000"/>
                </a:srgbClr>
              </a:solidFill>
              <a:ln w="12700">
                <a:noFill/>
              </a:ln>
            </c:spPr>
          </c:marker>
          <c:dPt>
            <c:idx val="6"/>
            <c:spPr>
              <a:ln cap="sq">
                <a:solidFill>
                  <a:srgbClr val="F79646">
                    <a:lumMod val="50000"/>
                  </a:srgbClr>
                </a:solidFill>
                <a:prstDash val="solid"/>
              </a:ln>
            </c:spPr>
          </c:dPt>
          <c:xVal>
            <c:numRef>
              <c:f>'TEST DATA and BACK-ANALYSIS'!$D$10:$D$23</c:f>
              <c:numCache>
                <c:formatCode>0.00</c:formatCode>
                <c:ptCount val="14"/>
                <c:pt idx="0" formatCode="0.0">
                  <c:v>0</c:v>
                </c:pt>
                <c:pt idx="1">
                  <c:v>0.77731908120732296</c:v>
                </c:pt>
                <c:pt idx="2">
                  <c:v>1.72998781360193</c:v>
                </c:pt>
                <c:pt idx="3">
                  <c:v>2.8304402579999999</c:v>
                </c:pt>
                <c:pt idx="4">
                  <c:v>4.0772023600000002</c:v>
                </c:pt>
                <c:pt idx="5">
                  <c:v>5.4934117880000004</c:v>
                </c:pt>
                <c:pt idx="6">
                  <c:v>7.1554012409999999</c:v>
                </c:pt>
                <c:pt idx="7">
                  <c:v>9.3109851149999994</c:v>
                </c:pt>
                <c:pt idx="8">
                  <c:v>12.553475629999999</c:v>
                </c:pt>
                <c:pt idx="9">
                  <c:v>20.149988650000001</c:v>
                </c:pt>
                <c:pt idx="10">
                  <c:v>45.628326700000002</c:v>
                </c:pt>
                <c:pt idx="11">
                  <c:v>94.127064309999994</c:v>
                </c:pt>
                <c:pt idx="12">
                  <c:v>155.36897010000001</c:v>
                </c:pt>
                <c:pt idx="13">
                  <c:v>225.24007599999999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2875-485C-A1E8-E45E8FD1A4D5}"/>
            </c:ext>
          </c:extLst>
        </c:ser>
        <c:ser>
          <c:idx val="0"/>
          <c:order val="1"/>
          <c:tx>
            <c:v>SG1</c:v>
          </c:tx>
          <c:spPr>
            <a:ln w="19050">
              <a:solidFill>
                <a:srgbClr val="0000FF"/>
              </a:solidFill>
            </a:ln>
          </c:spPr>
          <c:marker>
            <c:symbol val="circle"/>
            <c:size val="5"/>
            <c:spPr>
              <a:ln>
                <a:noFill/>
              </a:ln>
            </c:spPr>
          </c:marker>
          <c:xVal>
            <c:numRef>
              <c:f>'TEST DATA and BACK-ANALYSIS'!$Z$10:$Z$23</c:f>
              <c:numCache>
                <c:formatCode>#,##0.00</c:formatCode>
                <c:ptCount val="14"/>
                <c:pt idx="0">
                  <c:v>0</c:v>
                </c:pt>
                <c:pt idx="1">
                  <c:v>0.31084918067681899</c:v>
                </c:pt>
                <c:pt idx="2">
                  <c:v>0.75722348336320322</c:v>
                </c:pt>
                <c:pt idx="3">
                  <c:v>1.332866929087533</c:v>
                </c:pt>
                <c:pt idx="4">
                  <c:v>2.0444831822811675</c:v>
                </c:pt>
                <c:pt idx="5">
                  <c:v>2.9190219736763927</c:v>
                </c:pt>
                <c:pt idx="6">
                  <c:v>4.0347917582413784</c:v>
                </c:pt>
                <c:pt idx="7">
                  <c:v>5.6404442661936338</c:v>
                </c:pt>
                <c:pt idx="8">
                  <c:v>8.3308967838461534</c:v>
                </c:pt>
                <c:pt idx="9">
                  <c:v>15.37161093116711</c:v>
                </c:pt>
                <c:pt idx="10">
                  <c:v>40.288204219893899</c:v>
                </c:pt>
                <c:pt idx="11">
                  <c:v>88.224100317957564</c:v>
                </c:pt>
                <c:pt idx="12">
                  <c:v>148.904920564191</c:v>
                </c:pt>
                <c:pt idx="13">
                  <c:v>218.21608117241377</c:v>
                </c:pt>
              </c:numCache>
            </c:numRef>
          </c:xVal>
          <c:yVal>
            <c:numRef>
              <c:f>'TEST DATA and BACK-ANALYSIS'!$AR$10:$AR$23</c:f>
              <c:numCache>
                <c:formatCode>#,##0</c:formatCode>
                <c:ptCount val="14"/>
                <c:pt idx="0">
                  <c:v>0</c:v>
                </c:pt>
                <c:pt idx="1">
                  <c:v>184.73422811671088</c:v>
                </c:pt>
                <c:pt idx="2">
                  <c:v>373.03692838196287</c:v>
                </c:pt>
                <c:pt idx="3">
                  <c:v>566.06352254641911</c:v>
                </c:pt>
                <c:pt idx="4">
                  <c:v>761.81664190981417</c:v>
                </c:pt>
                <c:pt idx="5">
                  <c:v>959.17362334217501</c:v>
                </c:pt>
                <c:pt idx="6">
                  <c:v>1157.5223342175066</c:v>
                </c:pt>
                <c:pt idx="7">
                  <c:v>1356.5385145888592</c:v>
                </c:pt>
                <c:pt idx="8">
                  <c:v>1555.6766578249335</c:v>
                </c:pt>
                <c:pt idx="9">
                  <c:v>1754.738196286472</c:v>
                </c:pt>
                <c:pt idx="10">
                  <c:v>1954.0698673740053</c:v>
                </c:pt>
                <c:pt idx="11">
                  <c:v>2154.751193633952</c:v>
                </c:pt>
                <c:pt idx="12">
                  <c:v>2356.0050397877985</c:v>
                </c:pt>
                <c:pt idx="13">
                  <c:v>2557.4372944297079</c:v>
                </c:pt>
              </c:numCache>
            </c:numRef>
          </c:yVal>
        </c:ser>
        <c:ser>
          <c:idx val="1"/>
          <c:order val="2"/>
          <c:tx>
            <c:v>SG2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BACK-ANALYSIS'!$Z$10:$Z$23</c:f>
              <c:numCache>
                <c:formatCode>#,##0.00</c:formatCode>
                <c:ptCount val="14"/>
                <c:pt idx="0">
                  <c:v>0</c:v>
                </c:pt>
                <c:pt idx="1">
                  <c:v>0.31084918067681899</c:v>
                </c:pt>
                <c:pt idx="2">
                  <c:v>0.75722348336320322</c:v>
                </c:pt>
                <c:pt idx="3">
                  <c:v>1.332866929087533</c:v>
                </c:pt>
                <c:pt idx="4">
                  <c:v>2.0444831822811675</c:v>
                </c:pt>
                <c:pt idx="5">
                  <c:v>2.9190219736763927</c:v>
                </c:pt>
                <c:pt idx="6">
                  <c:v>4.0347917582413784</c:v>
                </c:pt>
                <c:pt idx="7">
                  <c:v>5.6404442661936338</c:v>
                </c:pt>
                <c:pt idx="8">
                  <c:v>8.3308967838461534</c:v>
                </c:pt>
                <c:pt idx="9">
                  <c:v>15.37161093116711</c:v>
                </c:pt>
                <c:pt idx="10">
                  <c:v>40.288204219893899</c:v>
                </c:pt>
                <c:pt idx="11">
                  <c:v>88.224100317957564</c:v>
                </c:pt>
                <c:pt idx="12">
                  <c:v>148.904920564191</c:v>
                </c:pt>
                <c:pt idx="13">
                  <c:v>218.21608117241377</c:v>
                </c:pt>
              </c:numCache>
            </c:numRef>
          </c:xVal>
          <c:yVal>
            <c:numRef>
              <c:f>'TEST DATA and BACK-ANALYSIS'!$AS$10:$AS$23</c:f>
              <c:numCache>
                <c:formatCode>#,##0</c:formatCode>
                <c:ptCount val="14"/>
                <c:pt idx="0">
                  <c:v>0</c:v>
                </c:pt>
                <c:pt idx="1">
                  <c:v>123.96194694960211</c:v>
                </c:pt>
                <c:pt idx="2">
                  <c:v>292.89754907161802</c:v>
                </c:pt>
                <c:pt idx="3">
                  <c:v>474.10412732095483</c:v>
                </c:pt>
                <c:pt idx="4">
                  <c:v>661.91050928381958</c:v>
                </c:pt>
                <c:pt idx="5">
                  <c:v>854.21298673740046</c:v>
                </c:pt>
                <c:pt idx="6">
                  <c:v>1050.006525198939</c:v>
                </c:pt>
                <c:pt idx="7">
                  <c:v>1249.0479045092836</c:v>
                </c:pt>
                <c:pt idx="8">
                  <c:v>1450.6565517241379</c:v>
                </c:pt>
                <c:pt idx="9">
                  <c:v>1657.6779310344828</c:v>
                </c:pt>
                <c:pt idx="10">
                  <c:v>1872.1541644562333</c:v>
                </c:pt>
                <c:pt idx="11">
                  <c:v>2084.3423342175065</c:v>
                </c:pt>
                <c:pt idx="12">
                  <c:v>2292.4906100795752</c:v>
                </c:pt>
                <c:pt idx="13">
                  <c:v>2498.5604774535809</c:v>
                </c:pt>
              </c:numCache>
            </c:numRef>
          </c:yVal>
        </c:ser>
        <c:ser>
          <c:idx val="2"/>
          <c:order val="3"/>
          <c:tx>
            <c:v>SG3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BACK-ANALYSIS'!$AA$10:$AA$23</c:f>
              <c:numCache>
                <c:formatCode>#,##0.00</c:formatCode>
                <c:ptCount val="14"/>
                <c:pt idx="0">
                  <c:v>0</c:v>
                </c:pt>
                <c:pt idx="1">
                  <c:v>0.20971189553093042</c:v>
                </c:pt>
                <c:pt idx="2">
                  <c:v>0.47435503508734123</c:v>
                </c:pt>
                <c:pt idx="3">
                  <c:v>0.84719374606366027</c:v>
                </c:pt>
                <c:pt idx="4">
                  <c:v>1.3452898334748016</c:v>
                </c:pt>
                <c:pt idx="5">
                  <c:v>1.9988268808381964</c:v>
                </c:pt>
                <c:pt idx="6">
                  <c:v>2.8873869505490708</c:v>
                </c:pt>
                <c:pt idx="7">
                  <c:v>4.2594897569098142</c:v>
                </c:pt>
                <c:pt idx="8">
                  <c:v>6.7103936671352784</c:v>
                </c:pt>
                <c:pt idx="9">
                  <c:v>13.498710931167111</c:v>
                </c:pt>
                <c:pt idx="10">
                  <c:v>38.146430413527852</c:v>
                </c:pt>
                <c:pt idx="11">
                  <c:v>85.820121538116709</c:v>
                </c:pt>
                <c:pt idx="12">
                  <c:v>146.24803163846155</c:v>
                </c:pt>
                <c:pt idx="13">
                  <c:v>215.3108805755968</c:v>
                </c:pt>
              </c:numCache>
            </c:numRef>
          </c:xVal>
          <c:yVal>
            <c:numRef>
              <c:f>'TEST DATA and BACK-ANALYSIS'!$AT$10:$AT$23</c:f>
              <c:numCache>
                <c:formatCode>#,##0</c:formatCode>
                <c:ptCount val="14"/>
                <c:pt idx="0">
                  <c:v>0</c:v>
                </c:pt>
                <c:pt idx="1">
                  <c:v>46.847690185676385</c:v>
                </c:pt>
                <c:pt idx="2">
                  <c:v>184.83583023872677</c:v>
                </c:pt>
                <c:pt idx="3">
                  <c:v>346.14391511936338</c:v>
                </c:pt>
                <c:pt idx="4">
                  <c:v>518.94936870026515</c:v>
                </c:pt>
                <c:pt idx="5">
                  <c:v>699.89428116710872</c:v>
                </c:pt>
                <c:pt idx="6">
                  <c:v>887.83270557029175</c:v>
                </c:pt>
                <c:pt idx="7">
                  <c:v>1083.2308222811671</c:v>
                </c:pt>
                <c:pt idx="8">
                  <c:v>1286.1931564986737</c:v>
                </c:pt>
                <c:pt idx="9">
                  <c:v>1505.4420689655171</c:v>
                </c:pt>
                <c:pt idx="10">
                  <c:v>1745.063819628647</c:v>
                </c:pt>
                <c:pt idx="11">
                  <c:v>1975.7107161803713</c:v>
                </c:pt>
                <c:pt idx="12">
                  <c:v>2194.6995755968169</c:v>
                </c:pt>
                <c:pt idx="13">
                  <c:v>2408.0005305039786</c:v>
                </c:pt>
              </c:numCache>
            </c:numRef>
          </c:yVal>
        </c:ser>
        <c:ser>
          <c:idx val="4"/>
          <c:order val="4"/>
          <c:tx>
            <c:v>SG4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BACK-ANALYSIS'!$AB$10:$AB$23</c:f>
              <c:numCache>
                <c:formatCode>#,##0.00</c:formatCode>
                <c:ptCount val="14"/>
                <c:pt idx="0">
                  <c:v>0</c:v>
                </c:pt>
                <c:pt idx="1">
                  <c:v>0.16710691966886146</c:v>
                </c:pt>
                <c:pt idx="2">
                  <c:v>0.29596838256744734</c:v>
                </c:pt>
                <c:pt idx="3">
                  <c:v>0.48678934288063641</c:v>
                </c:pt>
                <c:pt idx="4">
                  <c:v>0.76339829501326317</c:v>
                </c:pt>
                <c:pt idx="5">
                  <c:v>1.1649182336233423</c:v>
                </c:pt>
                <c:pt idx="6">
                  <c:v>1.7792854651379302</c:v>
                </c:pt>
                <c:pt idx="7">
                  <c:v>2.8583761229575595</c:v>
                </c:pt>
                <c:pt idx="8">
                  <c:v>5.0010179376923078</c:v>
                </c:pt>
                <c:pt idx="9">
                  <c:v>11.452097403315651</c:v>
                </c:pt>
                <c:pt idx="10">
                  <c:v>35.72630654084881</c:v>
                </c:pt>
                <c:pt idx="11">
                  <c:v>83.037180689310347</c:v>
                </c:pt>
                <c:pt idx="12">
                  <c:v>143.11977248726791</c:v>
                </c:pt>
                <c:pt idx="13">
                  <c:v>211.84602460742704</c:v>
                </c:pt>
              </c:numCache>
            </c:numRef>
          </c:xVal>
          <c:yVal>
            <c:numRef>
              <c:f>'TEST DATA and BACK-ANALYSIS'!$AU$10:$AU$23</c:f>
              <c:numCache>
                <c:formatCode>#,##0</c:formatCode>
                <c:ptCount val="14"/>
                <c:pt idx="0">
                  <c:v>0</c:v>
                </c:pt>
                <c:pt idx="1">
                  <c:v>7.1186125729442971</c:v>
                </c:pt>
                <c:pt idx="2">
                  <c:v>41.12059628647215</c:v>
                </c:pt>
                <c:pt idx="3">
                  <c:v>110.36832891246684</c:v>
                </c:pt>
                <c:pt idx="4">
                  <c:v>218.11324668435014</c:v>
                </c:pt>
                <c:pt idx="5">
                  <c:v>356.39000530503978</c:v>
                </c:pt>
                <c:pt idx="6">
                  <c:v>515.76250928381955</c:v>
                </c:pt>
                <c:pt idx="7">
                  <c:v>691.51311405835543</c:v>
                </c:pt>
                <c:pt idx="8">
                  <c:v>879.01610079575585</c:v>
                </c:pt>
                <c:pt idx="9">
                  <c:v>1086.9350663129974</c:v>
                </c:pt>
                <c:pt idx="10">
                  <c:v>1320.4264190981432</c:v>
                </c:pt>
                <c:pt idx="11">
                  <c:v>1549.3476923076921</c:v>
                </c:pt>
                <c:pt idx="12">
                  <c:v>1767.7620159151193</c:v>
                </c:pt>
                <c:pt idx="13">
                  <c:v>1980.817029177719</c:v>
                </c:pt>
              </c:numCache>
            </c:numRef>
          </c:yVal>
        </c:ser>
        <c:ser>
          <c:idx val="5"/>
          <c:order val="5"/>
          <c:tx>
            <c:v>SG5</c:v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BACK-ANALYSIS'!$AC$10:$AC$23</c:f>
              <c:numCache>
                <c:formatCode>#,##0.00</c:formatCode>
                <c:ptCount val="14"/>
                <c:pt idx="0">
                  <c:v>0</c:v>
                </c:pt>
                <c:pt idx="1">
                  <c:v>0.15965095470864926</c:v>
                </c:pt>
                <c:pt idx="2">
                  <c:v>0.2533267360157232</c:v>
                </c:pt>
                <c:pt idx="3">
                  <c:v>0.37194648876923059</c:v>
                </c:pt>
                <c:pt idx="4">
                  <c:v>0.53363819554376712</c:v>
                </c:pt>
                <c:pt idx="5">
                  <c:v>0.78182025616976136</c:v>
                </c:pt>
                <c:pt idx="6">
                  <c:v>1.2093350672599461</c:v>
                </c:pt>
                <c:pt idx="7">
                  <c:v>2.0670608444429703</c:v>
                </c:pt>
                <c:pt idx="8">
                  <c:v>3.9540608952519896</c:v>
                </c:pt>
                <c:pt idx="9">
                  <c:v>10.0937661566313</c:v>
                </c:pt>
                <c:pt idx="10">
                  <c:v>33.975590201326263</c:v>
                </c:pt>
                <c:pt idx="11">
                  <c:v>80.874777360397886</c:v>
                </c:pt>
                <c:pt idx="12">
                  <c:v>140.55820882679046</c:v>
                </c:pt>
                <c:pt idx="13">
                  <c:v>208.8933958275862</c:v>
                </c:pt>
              </c:numCache>
            </c:numRef>
          </c:xVal>
          <c:yVal>
            <c:numRef>
              <c:f>'TEST DATA and BACK-ANALYSIS'!$AV$10:$AV$23</c:f>
              <c:numCache>
                <c:formatCode>#,##0</c:formatCode>
                <c:ptCount val="14"/>
                <c:pt idx="0">
                  <c:v>0</c:v>
                </c:pt>
                <c:pt idx="1">
                  <c:v>0.97643509814323604</c:v>
                </c:pt>
                <c:pt idx="2">
                  <c:v>5.1760485411140582</c:v>
                </c:pt>
                <c:pt idx="3">
                  <c:v>14.318198408488062</c:v>
                </c:pt>
                <c:pt idx="4">
                  <c:v>31.340575596816972</c:v>
                </c:pt>
                <c:pt idx="5">
                  <c:v>59.544941644562329</c:v>
                </c:pt>
                <c:pt idx="6">
                  <c:v>103.0407798408488</c:v>
                </c:pt>
                <c:pt idx="7">
                  <c:v>167.62918832891248</c:v>
                </c:pt>
                <c:pt idx="8">
                  <c:v>257.68011671087532</c:v>
                </c:pt>
                <c:pt idx="9">
                  <c:v>387.82457294429713</c:v>
                </c:pt>
                <c:pt idx="10">
                  <c:v>580.35132095490712</c:v>
                </c:pt>
                <c:pt idx="11">
                  <c:v>798.40449336870029</c:v>
                </c:pt>
                <c:pt idx="12">
                  <c:v>1013.3642440318301</c:v>
                </c:pt>
                <c:pt idx="13">
                  <c:v>1224.8942175066311</c:v>
                </c:pt>
              </c:numCache>
            </c:numRef>
          </c:yVal>
        </c:ser>
        <c:axId val="223513984"/>
        <c:axId val="223528832"/>
      </c:scatterChart>
      <c:valAx>
        <c:axId val="223513984"/>
        <c:scaling>
          <c:orientation val="minMax"/>
          <c:max val="250"/>
          <c:min val="0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MOVEMENT (PILE-HEAD or STRAIN-GAGE)  (mm)</a:t>
                </a:r>
              </a:p>
            </c:rich>
          </c:tx>
          <c:layout>
            <c:manualLayout>
              <c:xMode val="edge"/>
              <c:yMode val="edge"/>
              <c:x val="0.17266839378238397"/>
              <c:y val="0.91763061788858435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3528832"/>
        <c:crosses val="autoZero"/>
        <c:crossBetween val="midCat"/>
        <c:majorUnit val="50"/>
        <c:minorUnit val="25"/>
      </c:valAx>
      <c:valAx>
        <c:axId val="223528832"/>
        <c:scaling>
          <c:orientation val="minMax"/>
          <c:max val="3000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LOAD  and  FORCE  (kN)</a:t>
                </a:r>
              </a:p>
            </c:rich>
          </c:tx>
          <c:layout>
            <c:manualLayout>
              <c:xMode val="edge"/>
              <c:yMode val="edge"/>
              <c:x val="1.0581779609155096E-2"/>
              <c:y val="0.23281058031284971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3513984"/>
        <c:crosses val="autoZero"/>
        <c:crossBetween val="midCat"/>
        <c:majorUnit val="500"/>
        <c:minorUnit val="250"/>
      </c:valAx>
      <c:spPr>
        <a:ln>
          <a:solidFill>
            <a:sysClr val="windowText" lastClr="000000"/>
          </a:solidFill>
        </a:ln>
      </c:spPr>
    </c:plotArea>
    <c:plotVisOnly val="1"/>
    <c:dispBlanksAs val="span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77" l="0.70000000000000062" r="0.70000000000000062" t="0.75000000000000977" header="0.30000000000000032" footer="0.3000000000000003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84508995961033"/>
          <c:y val="2.2560913791355486E-2"/>
          <c:w val="0.80371812655542463"/>
          <c:h val="0.82202762812543173"/>
        </c:manualLayout>
      </c:layout>
      <c:scatterChart>
        <c:scatterStyle val="lineMarker"/>
        <c:ser>
          <c:idx val="3"/>
          <c:order val="0"/>
          <c:tx>
            <c:v>Head</c:v>
          </c:tx>
          <c:spPr>
            <a:ln>
              <a:solidFill>
                <a:srgbClr val="F79646">
                  <a:lumMod val="50000"/>
                </a:srgbClr>
              </a:solidFill>
            </a:ln>
          </c:spPr>
          <c:marker>
            <c:symbol val="circle"/>
            <c:size val="5"/>
            <c:spPr>
              <a:solidFill>
                <a:srgbClr val="F79646">
                  <a:lumMod val="50000"/>
                </a:srgbClr>
              </a:solidFill>
              <a:ln w="12700">
                <a:noFill/>
              </a:ln>
            </c:spPr>
          </c:marker>
          <c:dPt>
            <c:idx val="6"/>
            <c:spPr>
              <a:ln cap="sq">
                <a:solidFill>
                  <a:srgbClr val="F79646">
                    <a:lumMod val="50000"/>
                  </a:srgbClr>
                </a:solidFill>
                <a:prstDash val="solid"/>
              </a:ln>
            </c:spPr>
          </c:dPt>
          <c:xVal>
            <c:numRef>
              <c:f>'TEST DATA and BACK-ANALYSIS'!$D$10:$D$23</c:f>
              <c:numCache>
                <c:formatCode>0.00</c:formatCode>
                <c:ptCount val="14"/>
                <c:pt idx="0" formatCode="0.0">
                  <c:v>0</c:v>
                </c:pt>
                <c:pt idx="1">
                  <c:v>0.77731908120732296</c:v>
                </c:pt>
                <c:pt idx="2">
                  <c:v>1.72998781360193</c:v>
                </c:pt>
                <c:pt idx="3">
                  <c:v>2.8304402579999999</c:v>
                </c:pt>
                <c:pt idx="4">
                  <c:v>4.0772023600000002</c:v>
                </c:pt>
                <c:pt idx="5">
                  <c:v>5.4934117880000004</c:v>
                </c:pt>
                <c:pt idx="6">
                  <c:v>7.1554012409999999</c:v>
                </c:pt>
                <c:pt idx="7">
                  <c:v>9.3109851149999994</c:v>
                </c:pt>
                <c:pt idx="8">
                  <c:v>12.553475629999999</c:v>
                </c:pt>
                <c:pt idx="9">
                  <c:v>20.149988650000001</c:v>
                </c:pt>
                <c:pt idx="10">
                  <c:v>45.628326700000002</c:v>
                </c:pt>
                <c:pt idx="11">
                  <c:v>94.127064309999994</c:v>
                </c:pt>
                <c:pt idx="12">
                  <c:v>155.36897010000001</c:v>
                </c:pt>
                <c:pt idx="13">
                  <c:v>225.24007599999999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2875-485C-A1E8-E45E8FD1A4D5}"/>
            </c:ext>
          </c:extLst>
        </c:ser>
        <c:ser>
          <c:idx val="0"/>
          <c:order val="1"/>
          <c:tx>
            <c:v>SG1</c:v>
          </c:tx>
          <c:spPr>
            <a:ln w="19050">
              <a:solidFill>
                <a:srgbClr val="0000FF"/>
              </a:solidFill>
            </a:ln>
          </c:spPr>
          <c:marker>
            <c:symbol val="circle"/>
            <c:size val="5"/>
            <c:spPr>
              <a:ln>
                <a:noFill/>
              </a:ln>
            </c:spPr>
          </c:marker>
          <c:xVal>
            <c:numRef>
              <c:f>'TEST DATA and BACK-ANALYSIS'!$D$10:$D$23</c:f>
              <c:numCache>
                <c:formatCode>0.00</c:formatCode>
                <c:ptCount val="14"/>
                <c:pt idx="0" formatCode="0.0">
                  <c:v>0</c:v>
                </c:pt>
                <c:pt idx="1">
                  <c:v>0.77731908120732296</c:v>
                </c:pt>
                <c:pt idx="2">
                  <c:v>1.72998781360193</c:v>
                </c:pt>
                <c:pt idx="3">
                  <c:v>2.8304402579999999</c:v>
                </c:pt>
                <c:pt idx="4">
                  <c:v>4.0772023600000002</c:v>
                </c:pt>
                <c:pt idx="5">
                  <c:v>5.4934117880000004</c:v>
                </c:pt>
                <c:pt idx="6">
                  <c:v>7.1554012409999999</c:v>
                </c:pt>
                <c:pt idx="7">
                  <c:v>9.3109851149999994</c:v>
                </c:pt>
                <c:pt idx="8">
                  <c:v>12.553475629999999</c:v>
                </c:pt>
                <c:pt idx="9">
                  <c:v>20.149988650000001</c:v>
                </c:pt>
                <c:pt idx="10">
                  <c:v>45.628326700000002</c:v>
                </c:pt>
                <c:pt idx="11">
                  <c:v>94.127064309999994</c:v>
                </c:pt>
                <c:pt idx="12">
                  <c:v>155.36897010000001</c:v>
                </c:pt>
                <c:pt idx="13">
                  <c:v>225.24007599999999</c:v>
                </c:pt>
              </c:numCache>
            </c:numRef>
          </c:xVal>
          <c:yVal>
            <c:numRef>
              <c:f>'TEST DATA and BACK-ANALYSIS'!$AR$10:$AR$23</c:f>
              <c:numCache>
                <c:formatCode>#,##0</c:formatCode>
                <c:ptCount val="14"/>
                <c:pt idx="0">
                  <c:v>0</c:v>
                </c:pt>
                <c:pt idx="1">
                  <c:v>184.73422811671088</c:v>
                </c:pt>
                <c:pt idx="2">
                  <c:v>373.03692838196287</c:v>
                </c:pt>
                <c:pt idx="3">
                  <c:v>566.06352254641911</c:v>
                </c:pt>
                <c:pt idx="4">
                  <c:v>761.81664190981417</c:v>
                </c:pt>
                <c:pt idx="5">
                  <c:v>959.17362334217501</c:v>
                </c:pt>
                <c:pt idx="6">
                  <c:v>1157.5223342175066</c:v>
                </c:pt>
                <c:pt idx="7">
                  <c:v>1356.5385145888592</c:v>
                </c:pt>
                <c:pt idx="8">
                  <c:v>1555.6766578249335</c:v>
                </c:pt>
                <c:pt idx="9">
                  <c:v>1754.738196286472</c:v>
                </c:pt>
                <c:pt idx="10">
                  <c:v>1954.0698673740053</c:v>
                </c:pt>
                <c:pt idx="11">
                  <c:v>2154.751193633952</c:v>
                </c:pt>
                <c:pt idx="12">
                  <c:v>2356.0050397877985</c:v>
                </c:pt>
                <c:pt idx="13">
                  <c:v>2557.4372944297079</c:v>
                </c:pt>
              </c:numCache>
            </c:numRef>
          </c:yVal>
        </c:ser>
        <c:ser>
          <c:idx val="1"/>
          <c:order val="2"/>
          <c:tx>
            <c:v>SG2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BACK-ANALYSIS'!$D$10:$D$23</c:f>
              <c:numCache>
                <c:formatCode>0.00</c:formatCode>
                <c:ptCount val="14"/>
                <c:pt idx="0" formatCode="0.0">
                  <c:v>0</c:v>
                </c:pt>
                <c:pt idx="1">
                  <c:v>0.77731908120732296</c:v>
                </c:pt>
                <c:pt idx="2">
                  <c:v>1.72998781360193</c:v>
                </c:pt>
                <c:pt idx="3">
                  <c:v>2.8304402579999999</c:v>
                </c:pt>
                <c:pt idx="4">
                  <c:v>4.0772023600000002</c:v>
                </c:pt>
                <c:pt idx="5">
                  <c:v>5.4934117880000004</c:v>
                </c:pt>
                <c:pt idx="6">
                  <c:v>7.1554012409999999</c:v>
                </c:pt>
                <c:pt idx="7">
                  <c:v>9.3109851149999994</c:v>
                </c:pt>
                <c:pt idx="8">
                  <c:v>12.553475629999999</c:v>
                </c:pt>
                <c:pt idx="9">
                  <c:v>20.149988650000001</c:v>
                </c:pt>
                <c:pt idx="10">
                  <c:v>45.628326700000002</c:v>
                </c:pt>
                <c:pt idx="11">
                  <c:v>94.127064309999994</c:v>
                </c:pt>
                <c:pt idx="12">
                  <c:v>155.36897010000001</c:v>
                </c:pt>
                <c:pt idx="13">
                  <c:v>225.24007599999999</c:v>
                </c:pt>
              </c:numCache>
            </c:numRef>
          </c:xVal>
          <c:yVal>
            <c:numRef>
              <c:f>'TEST DATA and BACK-ANALYSIS'!$AS$10:$AS$23</c:f>
              <c:numCache>
                <c:formatCode>#,##0</c:formatCode>
                <c:ptCount val="14"/>
                <c:pt idx="0">
                  <c:v>0</c:v>
                </c:pt>
                <c:pt idx="1">
                  <c:v>123.96194694960211</c:v>
                </c:pt>
                <c:pt idx="2">
                  <c:v>292.89754907161802</c:v>
                </c:pt>
                <c:pt idx="3">
                  <c:v>474.10412732095483</c:v>
                </c:pt>
                <c:pt idx="4">
                  <c:v>661.91050928381958</c:v>
                </c:pt>
                <c:pt idx="5">
                  <c:v>854.21298673740046</c:v>
                </c:pt>
                <c:pt idx="6">
                  <c:v>1050.006525198939</c:v>
                </c:pt>
                <c:pt idx="7">
                  <c:v>1249.0479045092836</c:v>
                </c:pt>
                <c:pt idx="8">
                  <c:v>1450.6565517241379</c:v>
                </c:pt>
                <c:pt idx="9">
                  <c:v>1657.6779310344828</c:v>
                </c:pt>
                <c:pt idx="10">
                  <c:v>1872.1541644562333</c:v>
                </c:pt>
                <c:pt idx="11">
                  <c:v>2084.3423342175065</c:v>
                </c:pt>
                <c:pt idx="12">
                  <c:v>2292.4906100795752</c:v>
                </c:pt>
                <c:pt idx="13">
                  <c:v>2498.5604774535809</c:v>
                </c:pt>
              </c:numCache>
            </c:numRef>
          </c:yVal>
        </c:ser>
        <c:ser>
          <c:idx val="2"/>
          <c:order val="3"/>
          <c:tx>
            <c:v>SG3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BACK-ANALYSIS'!$D$10:$D$23</c:f>
              <c:numCache>
                <c:formatCode>0.00</c:formatCode>
                <c:ptCount val="14"/>
                <c:pt idx="0" formatCode="0.0">
                  <c:v>0</c:v>
                </c:pt>
                <c:pt idx="1">
                  <c:v>0.77731908120732296</c:v>
                </c:pt>
                <c:pt idx="2">
                  <c:v>1.72998781360193</c:v>
                </c:pt>
                <c:pt idx="3">
                  <c:v>2.8304402579999999</c:v>
                </c:pt>
                <c:pt idx="4">
                  <c:v>4.0772023600000002</c:v>
                </c:pt>
                <c:pt idx="5">
                  <c:v>5.4934117880000004</c:v>
                </c:pt>
                <c:pt idx="6">
                  <c:v>7.1554012409999999</c:v>
                </c:pt>
                <c:pt idx="7">
                  <c:v>9.3109851149999994</c:v>
                </c:pt>
                <c:pt idx="8">
                  <c:v>12.553475629999999</c:v>
                </c:pt>
                <c:pt idx="9">
                  <c:v>20.149988650000001</c:v>
                </c:pt>
                <c:pt idx="10">
                  <c:v>45.628326700000002</c:v>
                </c:pt>
                <c:pt idx="11">
                  <c:v>94.127064309999994</c:v>
                </c:pt>
                <c:pt idx="12">
                  <c:v>155.36897010000001</c:v>
                </c:pt>
                <c:pt idx="13">
                  <c:v>225.24007599999999</c:v>
                </c:pt>
              </c:numCache>
            </c:numRef>
          </c:xVal>
          <c:yVal>
            <c:numRef>
              <c:f>'TEST DATA and BACK-ANALYSIS'!$AT$10:$AT$23</c:f>
              <c:numCache>
                <c:formatCode>#,##0</c:formatCode>
                <c:ptCount val="14"/>
                <c:pt idx="0">
                  <c:v>0</c:v>
                </c:pt>
                <c:pt idx="1">
                  <c:v>46.847690185676385</c:v>
                </c:pt>
                <c:pt idx="2">
                  <c:v>184.83583023872677</c:v>
                </c:pt>
                <c:pt idx="3">
                  <c:v>346.14391511936338</c:v>
                </c:pt>
                <c:pt idx="4">
                  <c:v>518.94936870026515</c:v>
                </c:pt>
                <c:pt idx="5">
                  <c:v>699.89428116710872</c:v>
                </c:pt>
                <c:pt idx="6">
                  <c:v>887.83270557029175</c:v>
                </c:pt>
                <c:pt idx="7">
                  <c:v>1083.2308222811671</c:v>
                </c:pt>
                <c:pt idx="8">
                  <c:v>1286.1931564986737</c:v>
                </c:pt>
                <c:pt idx="9">
                  <c:v>1505.4420689655171</c:v>
                </c:pt>
                <c:pt idx="10">
                  <c:v>1745.063819628647</c:v>
                </c:pt>
                <c:pt idx="11">
                  <c:v>1975.7107161803713</c:v>
                </c:pt>
                <c:pt idx="12">
                  <c:v>2194.6995755968169</c:v>
                </c:pt>
                <c:pt idx="13">
                  <c:v>2408.0005305039786</c:v>
                </c:pt>
              </c:numCache>
            </c:numRef>
          </c:yVal>
        </c:ser>
        <c:ser>
          <c:idx val="4"/>
          <c:order val="4"/>
          <c:tx>
            <c:v>SG4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BACK-ANALYSIS'!$D$10:$D$23</c:f>
              <c:numCache>
                <c:formatCode>0.00</c:formatCode>
                <c:ptCount val="14"/>
                <c:pt idx="0" formatCode="0.0">
                  <c:v>0</c:v>
                </c:pt>
                <c:pt idx="1">
                  <c:v>0.77731908120732296</c:v>
                </c:pt>
                <c:pt idx="2">
                  <c:v>1.72998781360193</c:v>
                </c:pt>
                <c:pt idx="3">
                  <c:v>2.8304402579999999</c:v>
                </c:pt>
                <c:pt idx="4">
                  <c:v>4.0772023600000002</c:v>
                </c:pt>
                <c:pt idx="5">
                  <c:v>5.4934117880000004</c:v>
                </c:pt>
                <c:pt idx="6">
                  <c:v>7.1554012409999999</c:v>
                </c:pt>
                <c:pt idx="7">
                  <c:v>9.3109851149999994</c:v>
                </c:pt>
                <c:pt idx="8">
                  <c:v>12.553475629999999</c:v>
                </c:pt>
                <c:pt idx="9">
                  <c:v>20.149988650000001</c:v>
                </c:pt>
                <c:pt idx="10">
                  <c:v>45.628326700000002</c:v>
                </c:pt>
                <c:pt idx="11">
                  <c:v>94.127064309999994</c:v>
                </c:pt>
                <c:pt idx="12">
                  <c:v>155.36897010000001</c:v>
                </c:pt>
                <c:pt idx="13">
                  <c:v>225.24007599999999</c:v>
                </c:pt>
              </c:numCache>
            </c:numRef>
          </c:xVal>
          <c:yVal>
            <c:numRef>
              <c:f>'TEST DATA and BACK-ANALYSIS'!$AU$10:$AU$23</c:f>
              <c:numCache>
                <c:formatCode>#,##0</c:formatCode>
                <c:ptCount val="14"/>
                <c:pt idx="0">
                  <c:v>0</c:v>
                </c:pt>
                <c:pt idx="1">
                  <c:v>7.1186125729442971</c:v>
                </c:pt>
                <c:pt idx="2">
                  <c:v>41.12059628647215</c:v>
                </c:pt>
                <c:pt idx="3">
                  <c:v>110.36832891246684</c:v>
                </c:pt>
                <c:pt idx="4">
                  <c:v>218.11324668435014</c:v>
                </c:pt>
                <c:pt idx="5">
                  <c:v>356.39000530503978</c:v>
                </c:pt>
                <c:pt idx="6">
                  <c:v>515.76250928381955</c:v>
                </c:pt>
                <c:pt idx="7">
                  <c:v>691.51311405835543</c:v>
                </c:pt>
                <c:pt idx="8">
                  <c:v>879.01610079575585</c:v>
                </c:pt>
                <c:pt idx="9">
                  <c:v>1086.9350663129974</c:v>
                </c:pt>
                <c:pt idx="10">
                  <c:v>1320.4264190981432</c:v>
                </c:pt>
                <c:pt idx="11">
                  <c:v>1549.3476923076921</c:v>
                </c:pt>
                <c:pt idx="12">
                  <c:v>1767.7620159151193</c:v>
                </c:pt>
                <c:pt idx="13">
                  <c:v>1980.817029177719</c:v>
                </c:pt>
              </c:numCache>
            </c:numRef>
          </c:yVal>
        </c:ser>
        <c:ser>
          <c:idx val="5"/>
          <c:order val="5"/>
          <c:tx>
            <c:v>SG5</c:v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BACK-ANALYSIS'!$D$10:$D$23</c:f>
              <c:numCache>
                <c:formatCode>0.00</c:formatCode>
                <c:ptCount val="14"/>
                <c:pt idx="0" formatCode="0.0">
                  <c:v>0</c:v>
                </c:pt>
                <c:pt idx="1">
                  <c:v>0.77731908120732296</c:v>
                </c:pt>
                <c:pt idx="2">
                  <c:v>1.72998781360193</c:v>
                </c:pt>
                <c:pt idx="3">
                  <c:v>2.8304402579999999</c:v>
                </c:pt>
                <c:pt idx="4">
                  <c:v>4.0772023600000002</c:v>
                </c:pt>
                <c:pt idx="5">
                  <c:v>5.4934117880000004</c:v>
                </c:pt>
                <c:pt idx="6">
                  <c:v>7.1554012409999999</c:v>
                </c:pt>
                <c:pt idx="7">
                  <c:v>9.3109851149999994</c:v>
                </c:pt>
                <c:pt idx="8">
                  <c:v>12.553475629999999</c:v>
                </c:pt>
                <c:pt idx="9">
                  <c:v>20.149988650000001</c:v>
                </c:pt>
                <c:pt idx="10">
                  <c:v>45.628326700000002</c:v>
                </c:pt>
                <c:pt idx="11">
                  <c:v>94.127064309999994</c:v>
                </c:pt>
                <c:pt idx="12">
                  <c:v>155.36897010000001</c:v>
                </c:pt>
                <c:pt idx="13">
                  <c:v>225.24007599999999</c:v>
                </c:pt>
              </c:numCache>
            </c:numRef>
          </c:xVal>
          <c:yVal>
            <c:numRef>
              <c:f>'TEST DATA and BACK-ANALYSIS'!$AV$10:$AV$23</c:f>
              <c:numCache>
                <c:formatCode>#,##0</c:formatCode>
                <c:ptCount val="14"/>
                <c:pt idx="0">
                  <c:v>0</c:v>
                </c:pt>
                <c:pt idx="1">
                  <c:v>0.97643509814323604</c:v>
                </c:pt>
                <c:pt idx="2">
                  <c:v>5.1760485411140582</c:v>
                </c:pt>
                <c:pt idx="3">
                  <c:v>14.318198408488062</c:v>
                </c:pt>
                <c:pt idx="4">
                  <c:v>31.340575596816972</c:v>
                </c:pt>
                <c:pt idx="5">
                  <c:v>59.544941644562329</c:v>
                </c:pt>
                <c:pt idx="6">
                  <c:v>103.0407798408488</c:v>
                </c:pt>
                <c:pt idx="7">
                  <c:v>167.62918832891248</c:v>
                </c:pt>
                <c:pt idx="8">
                  <c:v>257.68011671087532</c:v>
                </c:pt>
                <c:pt idx="9">
                  <c:v>387.82457294429713</c:v>
                </c:pt>
                <c:pt idx="10">
                  <c:v>580.35132095490712</c:v>
                </c:pt>
                <c:pt idx="11">
                  <c:v>798.40449336870029</c:v>
                </c:pt>
                <c:pt idx="12">
                  <c:v>1013.3642440318301</c:v>
                </c:pt>
                <c:pt idx="13">
                  <c:v>1224.8942175066311</c:v>
                </c:pt>
              </c:numCache>
            </c:numRef>
          </c:yVal>
        </c:ser>
        <c:axId val="224737920"/>
        <c:axId val="224752768"/>
      </c:scatterChart>
      <c:valAx>
        <c:axId val="224737920"/>
        <c:scaling>
          <c:orientation val="minMax"/>
          <c:max val="250"/>
          <c:min val="0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PILE-HEAD  MOVEMENT  (mm)</a:t>
                </a:r>
              </a:p>
            </c:rich>
          </c:tx>
          <c:layout>
            <c:manualLayout>
              <c:xMode val="edge"/>
              <c:yMode val="edge"/>
              <c:x val="0.31888070662151757"/>
              <c:y val="0.93103544362584834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4752768"/>
        <c:crosses val="autoZero"/>
        <c:crossBetween val="midCat"/>
        <c:majorUnit val="50"/>
        <c:minorUnit val="25"/>
      </c:valAx>
      <c:valAx>
        <c:axId val="224752768"/>
        <c:scaling>
          <c:orientation val="minMax"/>
          <c:max val="3000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LOAD  and  FORCE  (kN)</a:t>
                </a:r>
              </a:p>
            </c:rich>
          </c:tx>
          <c:layout>
            <c:manualLayout>
              <c:xMode val="edge"/>
              <c:yMode val="edge"/>
              <c:x val="7.9911060340255424E-3"/>
              <c:y val="0.21404382428067806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4737920"/>
        <c:crosses val="autoZero"/>
        <c:crossBetween val="midCat"/>
        <c:majorUnit val="500"/>
        <c:minorUnit val="250"/>
      </c:valAx>
      <c:spPr>
        <a:ln>
          <a:solidFill>
            <a:sysClr val="windowText" lastClr="000000"/>
          </a:solidFill>
        </a:ln>
      </c:spPr>
    </c:plotArea>
    <c:plotVisOnly val="1"/>
    <c:dispBlanksAs val="span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99" l="0.70000000000000062" r="0.70000000000000062" t="0.75000000000000999" header="0.30000000000000032" footer="0.30000000000000032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611971890610447"/>
          <c:y val="2.2560913791355486E-2"/>
          <c:w val="0.82444348488696817"/>
          <c:h val="0.86890255905511815"/>
        </c:manualLayout>
      </c:layout>
      <c:scatterChart>
        <c:scatterStyle val="lineMarker"/>
        <c:ser>
          <c:idx val="3"/>
          <c:order val="0"/>
          <c:tx>
            <c:v>Head</c:v>
          </c:tx>
          <c:spPr>
            <a:ln>
              <a:solidFill>
                <a:srgbClr val="F79646">
                  <a:lumMod val="50000"/>
                </a:srgbClr>
              </a:solidFill>
            </a:ln>
          </c:spPr>
          <c:marker>
            <c:symbol val="circle"/>
            <c:size val="5"/>
            <c:spPr>
              <a:solidFill>
                <a:srgbClr val="F79646">
                  <a:lumMod val="50000"/>
                </a:srgbClr>
              </a:solidFill>
              <a:ln w="12700">
                <a:noFill/>
              </a:ln>
            </c:spPr>
          </c:marker>
          <c:dPt>
            <c:idx val="6"/>
            <c:spPr>
              <a:ln cap="sq">
                <a:solidFill>
                  <a:srgbClr val="F79646">
                    <a:lumMod val="50000"/>
                  </a:srgbClr>
                </a:solidFill>
                <a:prstDash val="solid"/>
              </a:ln>
            </c:spPr>
          </c:dPt>
          <c:xVal>
            <c:numRef>
              <c:f>'TEST DATA and BACK-ANALYSIS'!$D$10:$D$23</c:f>
              <c:numCache>
                <c:formatCode>0.00</c:formatCode>
                <c:ptCount val="14"/>
                <c:pt idx="0" formatCode="0.0">
                  <c:v>0</c:v>
                </c:pt>
                <c:pt idx="1">
                  <c:v>0.77731908120732296</c:v>
                </c:pt>
                <c:pt idx="2">
                  <c:v>1.72998781360193</c:v>
                </c:pt>
                <c:pt idx="3">
                  <c:v>2.8304402579999999</c:v>
                </c:pt>
                <c:pt idx="4">
                  <c:v>4.0772023600000002</c:v>
                </c:pt>
                <c:pt idx="5">
                  <c:v>5.4934117880000004</c:v>
                </c:pt>
                <c:pt idx="6">
                  <c:v>7.1554012409999999</c:v>
                </c:pt>
                <c:pt idx="7">
                  <c:v>9.3109851149999994</c:v>
                </c:pt>
                <c:pt idx="8">
                  <c:v>12.553475629999999</c:v>
                </c:pt>
                <c:pt idx="9">
                  <c:v>20.149988650000001</c:v>
                </c:pt>
                <c:pt idx="10">
                  <c:v>45.628326700000002</c:v>
                </c:pt>
                <c:pt idx="11">
                  <c:v>94.127064309999994</c:v>
                </c:pt>
                <c:pt idx="12">
                  <c:v>155.36897010000001</c:v>
                </c:pt>
                <c:pt idx="13">
                  <c:v>225.24007599999999</c:v>
                </c:pt>
              </c:numCache>
            </c:numRef>
          </c:xVal>
          <c:yVal>
            <c:numRef>
              <c:f>'TEST DATA and BACK-ANALYSIS'!$C$10:$C$23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2875-485C-A1E8-E45E8FD1A4D5}"/>
            </c:ext>
          </c:extLst>
        </c:ser>
        <c:ser>
          <c:idx val="0"/>
          <c:order val="1"/>
          <c:tx>
            <c:v>SG1</c:v>
          </c:tx>
          <c:spPr>
            <a:ln w="19050">
              <a:solidFill>
                <a:srgbClr val="0000FF"/>
              </a:solidFill>
            </a:ln>
          </c:spPr>
          <c:marker>
            <c:symbol val="circle"/>
            <c:size val="5"/>
            <c:spPr>
              <a:ln>
                <a:noFill/>
              </a:ln>
            </c:spPr>
          </c:marker>
          <c:xVal>
            <c:numRef>
              <c:f>'TEST DATA and BACK-ANALYSIS'!$Y$10:$Y$23</c:f>
              <c:numCache>
                <c:formatCode>#,##0.00</c:formatCode>
                <c:ptCount val="14"/>
                <c:pt idx="0">
                  <c:v>0</c:v>
                </c:pt>
                <c:pt idx="1">
                  <c:v>0.53424772842217705</c:v>
                </c:pt>
                <c:pt idx="2">
                  <c:v>1.2391497499414525</c:v>
                </c:pt>
                <c:pt idx="3">
                  <c:v>2.0856198335968168</c:v>
                </c:pt>
                <c:pt idx="4">
                  <c:v>3.074812041697613</c:v>
                </c:pt>
                <c:pt idx="5">
                  <c:v>4.2313412309708225</c:v>
                </c:pt>
                <c:pt idx="6">
                  <c:v>5.6323455380822276</c:v>
                </c:pt>
                <c:pt idx="7">
                  <c:v>7.5260660168567632</c:v>
                </c:pt>
                <c:pt idx="8">
                  <c:v>10.506532659177719</c:v>
                </c:pt>
                <c:pt idx="9">
                  <c:v>17.841122602254643</c:v>
                </c:pt>
                <c:pt idx="10">
                  <c:v>43.057182137665784</c:v>
                </c:pt>
                <c:pt idx="11">
                  <c:v>91.291865371007958</c:v>
                </c:pt>
                <c:pt idx="12">
                  <c:v>152.26896346870029</c:v>
                </c:pt>
                <c:pt idx="13">
                  <c:v>221.87502692838194</c:v>
                </c:pt>
              </c:numCache>
            </c:numRef>
          </c:xVal>
          <c:yVal>
            <c:numRef>
              <c:f>'TEST DATA and BACK-ANALYSIS'!$AR$10:$AR$23</c:f>
              <c:numCache>
                <c:formatCode>#,##0</c:formatCode>
                <c:ptCount val="14"/>
                <c:pt idx="0">
                  <c:v>0</c:v>
                </c:pt>
                <c:pt idx="1">
                  <c:v>184.73422811671088</c:v>
                </c:pt>
                <c:pt idx="2">
                  <c:v>373.03692838196287</c:v>
                </c:pt>
                <c:pt idx="3">
                  <c:v>566.06352254641911</c:v>
                </c:pt>
                <c:pt idx="4">
                  <c:v>761.81664190981417</c:v>
                </c:pt>
                <c:pt idx="5">
                  <c:v>959.17362334217501</c:v>
                </c:pt>
                <c:pt idx="6">
                  <c:v>1157.5223342175066</c:v>
                </c:pt>
                <c:pt idx="7">
                  <c:v>1356.5385145888592</c:v>
                </c:pt>
                <c:pt idx="8">
                  <c:v>1555.6766578249335</c:v>
                </c:pt>
                <c:pt idx="9">
                  <c:v>1754.738196286472</c:v>
                </c:pt>
                <c:pt idx="10">
                  <c:v>1954.0698673740053</c:v>
                </c:pt>
                <c:pt idx="11">
                  <c:v>2154.751193633952</c:v>
                </c:pt>
                <c:pt idx="12">
                  <c:v>2356.0050397877985</c:v>
                </c:pt>
                <c:pt idx="13">
                  <c:v>2557.4372944297079</c:v>
                </c:pt>
              </c:numCache>
            </c:numRef>
          </c:yVal>
        </c:ser>
        <c:ser>
          <c:idx val="1"/>
          <c:order val="2"/>
          <c:tx>
            <c:v>SG2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BACK-ANALYSIS'!$Z$10:$Z$23</c:f>
              <c:numCache>
                <c:formatCode>#,##0.00</c:formatCode>
                <c:ptCount val="14"/>
                <c:pt idx="0">
                  <c:v>0</c:v>
                </c:pt>
                <c:pt idx="1">
                  <c:v>0.31084918067681899</c:v>
                </c:pt>
                <c:pt idx="2">
                  <c:v>0.75722348336320322</c:v>
                </c:pt>
                <c:pt idx="3">
                  <c:v>1.332866929087533</c:v>
                </c:pt>
                <c:pt idx="4">
                  <c:v>2.0444831822811675</c:v>
                </c:pt>
                <c:pt idx="5">
                  <c:v>2.9190219736763927</c:v>
                </c:pt>
                <c:pt idx="6">
                  <c:v>4.0347917582413784</c:v>
                </c:pt>
                <c:pt idx="7">
                  <c:v>5.6404442661936338</c:v>
                </c:pt>
                <c:pt idx="8">
                  <c:v>8.3308967838461534</c:v>
                </c:pt>
                <c:pt idx="9">
                  <c:v>15.37161093116711</c:v>
                </c:pt>
                <c:pt idx="10">
                  <c:v>40.288204219893899</c:v>
                </c:pt>
                <c:pt idx="11">
                  <c:v>88.224100317957564</c:v>
                </c:pt>
                <c:pt idx="12">
                  <c:v>148.904920564191</c:v>
                </c:pt>
                <c:pt idx="13">
                  <c:v>218.21608117241377</c:v>
                </c:pt>
              </c:numCache>
            </c:numRef>
          </c:xVal>
          <c:yVal>
            <c:numRef>
              <c:f>'TEST DATA and BACK-ANALYSIS'!$AS$10:$AS$23</c:f>
              <c:numCache>
                <c:formatCode>#,##0</c:formatCode>
                <c:ptCount val="14"/>
                <c:pt idx="0">
                  <c:v>0</c:v>
                </c:pt>
                <c:pt idx="1">
                  <c:v>123.96194694960211</c:v>
                </c:pt>
                <c:pt idx="2">
                  <c:v>292.89754907161802</c:v>
                </c:pt>
                <c:pt idx="3">
                  <c:v>474.10412732095483</c:v>
                </c:pt>
                <c:pt idx="4">
                  <c:v>661.91050928381958</c:v>
                </c:pt>
                <c:pt idx="5">
                  <c:v>854.21298673740046</c:v>
                </c:pt>
                <c:pt idx="6">
                  <c:v>1050.006525198939</c:v>
                </c:pt>
                <c:pt idx="7">
                  <c:v>1249.0479045092836</c:v>
                </c:pt>
                <c:pt idx="8">
                  <c:v>1450.6565517241379</c:v>
                </c:pt>
                <c:pt idx="9">
                  <c:v>1657.6779310344828</c:v>
                </c:pt>
                <c:pt idx="10">
                  <c:v>1872.1541644562333</c:v>
                </c:pt>
                <c:pt idx="11">
                  <c:v>2084.3423342175065</c:v>
                </c:pt>
                <c:pt idx="12">
                  <c:v>2292.4906100795752</c:v>
                </c:pt>
                <c:pt idx="13">
                  <c:v>2498.5604774535809</c:v>
                </c:pt>
              </c:numCache>
            </c:numRef>
          </c:yVal>
        </c:ser>
        <c:ser>
          <c:idx val="2"/>
          <c:order val="3"/>
          <c:tx>
            <c:v>SG3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BACK-ANALYSIS'!$AA$10:$AA$23</c:f>
              <c:numCache>
                <c:formatCode>#,##0.00</c:formatCode>
                <c:ptCount val="14"/>
                <c:pt idx="0">
                  <c:v>0</c:v>
                </c:pt>
                <c:pt idx="1">
                  <c:v>0.20971189553093042</c:v>
                </c:pt>
                <c:pt idx="2">
                  <c:v>0.47435503508734123</c:v>
                </c:pt>
                <c:pt idx="3">
                  <c:v>0.84719374606366027</c:v>
                </c:pt>
                <c:pt idx="4">
                  <c:v>1.3452898334748016</c:v>
                </c:pt>
                <c:pt idx="5">
                  <c:v>1.9988268808381964</c:v>
                </c:pt>
                <c:pt idx="6">
                  <c:v>2.8873869505490708</c:v>
                </c:pt>
                <c:pt idx="7">
                  <c:v>4.2594897569098142</c:v>
                </c:pt>
                <c:pt idx="8">
                  <c:v>6.7103936671352784</c:v>
                </c:pt>
                <c:pt idx="9">
                  <c:v>13.498710931167111</c:v>
                </c:pt>
                <c:pt idx="10">
                  <c:v>38.146430413527852</c:v>
                </c:pt>
                <c:pt idx="11">
                  <c:v>85.820121538116709</c:v>
                </c:pt>
                <c:pt idx="12">
                  <c:v>146.24803163846155</c:v>
                </c:pt>
                <c:pt idx="13">
                  <c:v>215.3108805755968</c:v>
                </c:pt>
              </c:numCache>
            </c:numRef>
          </c:xVal>
          <c:yVal>
            <c:numRef>
              <c:f>'TEST DATA and BACK-ANALYSIS'!$AT$10:$AT$23</c:f>
              <c:numCache>
                <c:formatCode>#,##0</c:formatCode>
                <c:ptCount val="14"/>
                <c:pt idx="0">
                  <c:v>0</c:v>
                </c:pt>
                <c:pt idx="1">
                  <c:v>46.847690185676385</c:v>
                </c:pt>
                <c:pt idx="2">
                  <c:v>184.83583023872677</c:v>
                </c:pt>
                <c:pt idx="3">
                  <c:v>346.14391511936338</c:v>
                </c:pt>
                <c:pt idx="4">
                  <c:v>518.94936870026515</c:v>
                </c:pt>
                <c:pt idx="5">
                  <c:v>699.89428116710872</c:v>
                </c:pt>
                <c:pt idx="6">
                  <c:v>887.83270557029175</c:v>
                </c:pt>
                <c:pt idx="7">
                  <c:v>1083.2308222811671</c:v>
                </c:pt>
                <c:pt idx="8">
                  <c:v>1286.1931564986737</c:v>
                </c:pt>
                <c:pt idx="9">
                  <c:v>1505.4420689655171</c:v>
                </c:pt>
                <c:pt idx="10">
                  <c:v>1745.063819628647</c:v>
                </c:pt>
                <c:pt idx="11">
                  <c:v>1975.7107161803713</c:v>
                </c:pt>
                <c:pt idx="12">
                  <c:v>2194.6995755968169</c:v>
                </c:pt>
                <c:pt idx="13">
                  <c:v>2408.0005305039786</c:v>
                </c:pt>
              </c:numCache>
            </c:numRef>
          </c:yVal>
        </c:ser>
        <c:ser>
          <c:idx val="4"/>
          <c:order val="4"/>
          <c:tx>
            <c:v>SG4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BACK-ANALYSIS'!$AB$10:$AB$23</c:f>
              <c:numCache>
                <c:formatCode>#,##0.00</c:formatCode>
                <c:ptCount val="14"/>
                <c:pt idx="0">
                  <c:v>0</c:v>
                </c:pt>
                <c:pt idx="1">
                  <c:v>0.16710691966886146</c:v>
                </c:pt>
                <c:pt idx="2">
                  <c:v>0.29596838256744734</c:v>
                </c:pt>
                <c:pt idx="3">
                  <c:v>0.48678934288063641</c:v>
                </c:pt>
                <c:pt idx="4">
                  <c:v>0.76339829501326317</c:v>
                </c:pt>
                <c:pt idx="5">
                  <c:v>1.1649182336233423</c:v>
                </c:pt>
                <c:pt idx="6">
                  <c:v>1.7792854651379302</c:v>
                </c:pt>
                <c:pt idx="7">
                  <c:v>2.8583761229575595</c:v>
                </c:pt>
                <c:pt idx="8">
                  <c:v>5.0010179376923078</c:v>
                </c:pt>
                <c:pt idx="9">
                  <c:v>11.452097403315651</c:v>
                </c:pt>
                <c:pt idx="10">
                  <c:v>35.72630654084881</c:v>
                </c:pt>
                <c:pt idx="11">
                  <c:v>83.037180689310347</c:v>
                </c:pt>
                <c:pt idx="12">
                  <c:v>143.11977248726791</c:v>
                </c:pt>
                <c:pt idx="13">
                  <c:v>211.84602460742704</c:v>
                </c:pt>
              </c:numCache>
            </c:numRef>
          </c:xVal>
          <c:yVal>
            <c:numRef>
              <c:f>'TEST DATA and BACK-ANALYSIS'!$AU$10:$AU$23</c:f>
              <c:numCache>
                <c:formatCode>#,##0</c:formatCode>
                <c:ptCount val="14"/>
                <c:pt idx="0">
                  <c:v>0</c:v>
                </c:pt>
                <c:pt idx="1">
                  <c:v>7.1186125729442971</c:v>
                </c:pt>
                <c:pt idx="2">
                  <c:v>41.12059628647215</c:v>
                </c:pt>
                <c:pt idx="3">
                  <c:v>110.36832891246684</c:v>
                </c:pt>
                <c:pt idx="4">
                  <c:v>218.11324668435014</c:v>
                </c:pt>
                <c:pt idx="5">
                  <c:v>356.39000530503978</c:v>
                </c:pt>
                <c:pt idx="6">
                  <c:v>515.76250928381955</c:v>
                </c:pt>
                <c:pt idx="7">
                  <c:v>691.51311405835543</c:v>
                </c:pt>
                <c:pt idx="8">
                  <c:v>879.01610079575585</c:v>
                </c:pt>
                <c:pt idx="9">
                  <c:v>1086.9350663129974</c:v>
                </c:pt>
                <c:pt idx="10">
                  <c:v>1320.4264190981432</c:v>
                </c:pt>
                <c:pt idx="11">
                  <c:v>1549.3476923076921</c:v>
                </c:pt>
                <c:pt idx="12">
                  <c:v>1767.7620159151193</c:v>
                </c:pt>
                <c:pt idx="13">
                  <c:v>1980.817029177719</c:v>
                </c:pt>
              </c:numCache>
            </c:numRef>
          </c:yVal>
        </c:ser>
        <c:ser>
          <c:idx val="5"/>
          <c:order val="5"/>
          <c:tx>
            <c:v>SG5</c:v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BACK-ANALYSIS'!$AC$10:$AC$23</c:f>
              <c:numCache>
                <c:formatCode>#,##0.00</c:formatCode>
                <c:ptCount val="14"/>
                <c:pt idx="0">
                  <c:v>0</c:v>
                </c:pt>
                <c:pt idx="1">
                  <c:v>0.15965095470864926</c:v>
                </c:pt>
                <c:pt idx="2">
                  <c:v>0.2533267360157232</c:v>
                </c:pt>
                <c:pt idx="3">
                  <c:v>0.37194648876923059</c:v>
                </c:pt>
                <c:pt idx="4">
                  <c:v>0.53363819554376712</c:v>
                </c:pt>
                <c:pt idx="5">
                  <c:v>0.78182025616976136</c:v>
                </c:pt>
                <c:pt idx="6">
                  <c:v>1.2093350672599461</c:v>
                </c:pt>
                <c:pt idx="7">
                  <c:v>2.0670608444429703</c:v>
                </c:pt>
                <c:pt idx="8">
                  <c:v>3.9540608952519896</c:v>
                </c:pt>
                <c:pt idx="9">
                  <c:v>10.0937661566313</c:v>
                </c:pt>
                <c:pt idx="10">
                  <c:v>33.975590201326263</c:v>
                </c:pt>
                <c:pt idx="11">
                  <c:v>80.874777360397886</c:v>
                </c:pt>
                <c:pt idx="12">
                  <c:v>140.55820882679046</c:v>
                </c:pt>
                <c:pt idx="13">
                  <c:v>208.8933958275862</c:v>
                </c:pt>
              </c:numCache>
            </c:numRef>
          </c:xVal>
          <c:yVal>
            <c:numRef>
              <c:f>'TEST DATA and BACK-ANALYSIS'!$AV$10:$AV$23</c:f>
              <c:numCache>
                <c:formatCode>#,##0</c:formatCode>
                <c:ptCount val="14"/>
                <c:pt idx="0">
                  <c:v>0</c:v>
                </c:pt>
                <c:pt idx="1">
                  <c:v>0.97643509814323604</c:v>
                </c:pt>
                <c:pt idx="2">
                  <c:v>5.1760485411140582</c:v>
                </c:pt>
                <c:pt idx="3">
                  <c:v>14.318198408488062</c:v>
                </c:pt>
                <c:pt idx="4">
                  <c:v>31.340575596816972</c:v>
                </c:pt>
                <c:pt idx="5">
                  <c:v>59.544941644562329</c:v>
                </c:pt>
                <c:pt idx="6">
                  <c:v>103.0407798408488</c:v>
                </c:pt>
                <c:pt idx="7">
                  <c:v>167.62918832891248</c:v>
                </c:pt>
                <c:pt idx="8">
                  <c:v>257.68011671087532</c:v>
                </c:pt>
                <c:pt idx="9">
                  <c:v>387.82457294429713</c:v>
                </c:pt>
                <c:pt idx="10">
                  <c:v>580.35132095490712</c:v>
                </c:pt>
                <c:pt idx="11">
                  <c:v>798.40449336870029</c:v>
                </c:pt>
                <c:pt idx="12">
                  <c:v>1013.3642440318301</c:v>
                </c:pt>
                <c:pt idx="13">
                  <c:v>1224.8942175066311</c:v>
                </c:pt>
              </c:numCache>
            </c:numRef>
          </c:yVal>
        </c:ser>
        <c:ser>
          <c:idx val="7"/>
          <c:order val="6"/>
          <c:tx>
            <c:v>TOE unp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'Load-Mvmnt Assessment'!$Q$8:$Q$115</c:f>
              <c:numCache>
                <c:formatCode>#,##0.00</c:formatCode>
                <c:ptCount val="108"/>
                <c:pt idx="0">
                  <c:v>0</c:v>
                </c:pt>
                <c:pt idx="1">
                  <c:v>1E-3</c:v>
                </c:pt>
                <c:pt idx="2">
                  <c:v>0.01</c:v>
                </c:pt>
                <c:pt idx="3">
                  <c:v>0.02</c:v>
                </c:pt>
                <c:pt idx="4">
                  <c:v>0.03</c:v>
                </c:pt>
                <c:pt idx="5">
                  <c:v>0.04</c:v>
                </c:pt>
                <c:pt idx="6">
                  <c:v>0.05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0.08</c:v>
                </c:pt>
                <c:pt idx="10">
                  <c:v>0.09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  <c:pt idx="21">
                  <c:v>1.5</c:v>
                </c:pt>
                <c:pt idx="22">
                  <c:v>2</c:v>
                </c:pt>
                <c:pt idx="23">
                  <c:v>2.5</c:v>
                </c:pt>
                <c:pt idx="24">
                  <c:v>3</c:v>
                </c:pt>
                <c:pt idx="25">
                  <c:v>3.5</c:v>
                </c:pt>
                <c:pt idx="26">
                  <c:v>4</c:v>
                </c:pt>
                <c:pt idx="27">
                  <c:v>4.5</c:v>
                </c:pt>
                <c:pt idx="28">
                  <c:v>5</c:v>
                </c:pt>
                <c:pt idx="29">
                  <c:v>5.5</c:v>
                </c:pt>
                <c:pt idx="30">
                  <c:v>6</c:v>
                </c:pt>
                <c:pt idx="31">
                  <c:v>6.5</c:v>
                </c:pt>
                <c:pt idx="32">
                  <c:v>7</c:v>
                </c:pt>
                <c:pt idx="33">
                  <c:v>7.5</c:v>
                </c:pt>
                <c:pt idx="34">
                  <c:v>8</c:v>
                </c:pt>
                <c:pt idx="35">
                  <c:v>8.5</c:v>
                </c:pt>
                <c:pt idx="36">
                  <c:v>9</c:v>
                </c:pt>
                <c:pt idx="37">
                  <c:v>9.5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  <c:pt idx="53">
                  <c:v>25</c:v>
                </c:pt>
                <c:pt idx="54">
                  <c:v>26</c:v>
                </c:pt>
                <c:pt idx="55">
                  <c:v>27</c:v>
                </c:pt>
                <c:pt idx="56">
                  <c:v>28</c:v>
                </c:pt>
                <c:pt idx="57">
                  <c:v>29</c:v>
                </c:pt>
                <c:pt idx="58">
                  <c:v>30</c:v>
                </c:pt>
                <c:pt idx="59">
                  <c:v>31</c:v>
                </c:pt>
                <c:pt idx="60">
                  <c:v>32</c:v>
                </c:pt>
                <c:pt idx="61">
                  <c:v>33</c:v>
                </c:pt>
                <c:pt idx="62">
                  <c:v>34</c:v>
                </c:pt>
                <c:pt idx="63">
                  <c:v>35</c:v>
                </c:pt>
                <c:pt idx="64">
                  <c:v>36</c:v>
                </c:pt>
                <c:pt idx="65">
                  <c:v>37</c:v>
                </c:pt>
                <c:pt idx="66">
                  <c:v>38</c:v>
                </c:pt>
                <c:pt idx="67">
                  <c:v>39</c:v>
                </c:pt>
                <c:pt idx="68">
                  <c:v>40</c:v>
                </c:pt>
                <c:pt idx="69">
                  <c:v>41</c:v>
                </c:pt>
                <c:pt idx="70">
                  <c:v>42</c:v>
                </c:pt>
                <c:pt idx="71">
                  <c:v>43</c:v>
                </c:pt>
                <c:pt idx="72">
                  <c:v>44</c:v>
                </c:pt>
                <c:pt idx="73">
                  <c:v>45</c:v>
                </c:pt>
                <c:pt idx="74">
                  <c:v>46</c:v>
                </c:pt>
                <c:pt idx="75">
                  <c:v>47</c:v>
                </c:pt>
                <c:pt idx="76">
                  <c:v>48</c:v>
                </c:pt>
                <c:pt idx="77">
                  <c:v>49</c:v>
                </c:pt>
                <c:pt idx="78">
                  <c:v>50</c:v>
                </c:pt>
                <c:pt idx="79">
                  <c:v>51</c:v>
                </c:pt>
                <c:pt idx="80">
                  <c:v>52</c:v>
                </c:pt>
                <c:pt idx="81">
                  <c:v>53</c:v>
                </c:pt>
                <c:pt idx="82">
                  <c:v>54</c:v>
                </c:pt>
                <c:pt idx="83">
                  <c:v>55</c:v>
                </c:pt>
                <c:pt idx="84">
                  <c:v>56</c:v>
                </c:pt>
                <c:pt idx="85">
                  <c:v>57</c:v>
                </c:pt>
                <c:pt idx="86">
                  <c:v>58</c:v>
                </c:pt>
                <c:pt idx="87">
                  <c:v>59</c:v>
                </c:pt>
                <c:pt idx="88">
                  <c:v>60</c:v>
                </c:pt>
                <c:pt idx="89">
                  <c:v>61</c:v>
                </c:pt>
                <c:pt idx="90">
                  <c:v>62</c:v>
                </c:pt>
                <c:pt idx="91">
                  <c:v>63</c:v>
                </c:pt>
                <c:pt idx="92">
                  <c:v>64</c:v>
                </c:pt>
                <c:pt idx="93">
                  <c:v>65</c:v>
                </c:pt>
                <c:pt idx="94">
                  <c:v>66</c:v>
                </c:pt>
                <c:pt idx="95">
                  <c:v>67</c:v>
                </c:pt>
                <c:pt idx="96">
                  <c:v>68</c:v>
                </c:pt>
                <c:pt idx="97">
                  <c:v>69</c:v>
                </c:pt>
                <c:pt idx="98">
                  <c:v>70</c:v>
                </c:pt>
                <c:pt idx="99">
                  <c:v>71</c:v>
                </c:pt>
                <c:pt idx="100">
                  <c:v>72</c:v>
                </c:pt>
                <c:pt idx="101">
                  <c:v>73</c:v>
                </c:pt>
                <c:pt idx="102">
                  <c:v>74</c:v>
                </c:pt>
                <c:pt idx="103">
                  <c:v>75</c:v>
                </c:pt>
                <c:pt idx="104">
                  <c:v>76</c:v>
                </c:pt>
                <c:pt idx="105">
                  <c:v>77</c:v>
                </c:pt>
                <c:pt idx="106">
                  <c:v>78</c:v>
                </c:pt>
                <c:pt idx="107">
                  <c:v>79</c:v>
                </c:pt>
              </c:numCache>
            </c:numRef>
          </c:xVal>
          <c:yVal>
            <c:numRef>
              <c:f>'Load-Mvmnt Assessment'!$O$8:$O$115</c:f>
              <c:numCache>
                <c:formatCode>#,##0</c:formatCode>
                <c:ptCount val="108"/>
                <c:pt idx="0">
                  <c:v>0</c:v>
                </c:pt>
                <c:pt idx="1">
                  <c:v>0.1617711</c:v>
                </c:pt>
                <c:pt idx="2">
                  <c:v>0.81077600000000005</c:v>
                </c:pt>
                <c:pt idx="3">
                  <c:v>1.3171090000000001</c:v>
                </c:pt>
                <c:pt idx="4">
                  <c:v>1.7493860000000001</c:v>
                </c:pt>
                <c:pt idx="5">
                  <c:v>2.1396510000000002</c:v>
                </c:pt>
                <c:pt idx="6">
                  <c:v>2.5013809999999999</c:v>
                </c:pt>
                <c:pt idx="7">
                  <c:v>2.8418869999999998</c:v>
                </c:pt>
                <c:pt idx="8">
                  <c:v>3.1656979999999999</c:v>
                </c:pt>
                <c:pt idx="9">
                  <c:v>3.475873</c:v>
                </c:pt>
                <c:pt idx="10">
                  <c:v>3.774597</c:v>
                </c:pt>
                <c:pt idx="11">
                  <c:v>4.0635060000000003</c:v>
                </c:pt>
                <c:pt idx="12">
                  <c:v>6.6011839999999999</c:v>
                </c:pt>
                <c:pt idx="13">
                  <c:v>8.7677010000000006</c:v>
                </c:pt>
                <c:pt idx="14">
                  <c:v>10.723660000000001</c:v>
                </c:pt>
                <c:pt idx="15">
                  <c:v>12.5366</c:v>
                </c:pt>
                <c:pt idx="16">
                  <c:v>14.243169999999999</c:v>
                </c:pt>
                <c:pt idx="17">
                  <c:v>15.86608</c:v>
                </c:pt>
                <c:pt idx="18">
                  <c:v>17.420629999999999</c:v>
                </c:pt>
                <c:pt idx="19">
                  <c:v>18.9178</c:v>
                </c:pt>
                <c:pt idx="20">
                  <c:v>20.365770000000001</c:v>
                </c:pt>
                <c:pt idx="21">
                  <c:v>27.04984</c:v>
                </c:pt>
                <c:pt idx="22">
                  <c:v>33.084290000000003</c:v>
                </c:pt>
                <c:pt idx="23">
                  <c:v>38.67754</c:v>
                </c:pt>
                <c:pt idx="24">
                  <c:v>43.942599999999999</c:v>
                </c:pt>
                <c:pt idx="25">
                  <c:v>48.949530000000003</c:v>
                </c:pt>
                <c:pt idx="26">
                  <c:v>53.74559</c:v>
                </c:pt>
                <c:pt idx="27">
                  <c:v>58.364620000000002</c:v>
                </c:pt>
                <c:pt idx="28">
                  <c:v>62.831859999999999</c:v>
                </c:pt>
                <c:pt idx="29">
                  <c:v>67.166820000000001</c:v>
                </c:pt>
                <c:pt idx="30">
                  <c:v>71.384969999999996</c:v>
                </c:pt>
                <c:pt idx="31">
                  <c:v>75.498829999999998</c:v>
                </c:pt>
                <c:pt idx="32">
                  <c:v>79.518749999999997</c:v>
                </c:pt>
                <c:pt idx="33">
                  <c:v>83.45335</c:v>
                </c:pt>
                <c:pt idx="34">
                  <c:v>87.309970000000007</c:v>
                </c:pt>
                <c:pt idx="35">
                  <c:v>91.094920000000002</c:v>
                </c:pt>
                <c:pt idx="36">
                  <c:v>94.813599999999994</c:v>
                </c:pt>
                <c:pt idx="37">
                  <c:v>98.470789999999994</c:v>
                </c:pt>
                <c:pt idx="38">
                  <c:v>102.0706</c:v>
                </c:pt>
                <c:pt idx="39">
                  <c:v>109.11279999999999</c:v>
                </c:pt>
                <c:pt idx="40">
                  <c:v>115.9652</c:v>
                </c:pt>
                <c:pt idx="41">
                  <c:v>122.6482</c:v>
                </c:pt>
                <c:pt idx="42">
                  <c:v>129.17859999999999</c:v>
                </c:pt>
                <c:pt idx="43">
                  <c:v>135.57040000000001</c:v>
                </c:pt>
                <c:pt idx="44">
                  <c:v>141.8355</c:v>
                </c:pt>
                <c:pt idx="45">
                  <c:v>147.98410000000001</c:v>
                </c:pt>
                <c:pt idx="46">
                  <c:v>154.02510000000001</c:v>
                </c:pt>
                <c:pt idx="47">
                  <c:v>159.96629999999999</c:v>
                </c:pt>
                <c:pt idx="48">
                  <c:v>165.8143</c:v>
                </c:pt>
                <c:pt idx="49">
                  <c:v>171.57509999999999</c:v>
                </c:pt>
                <c:pt idx="50">
                  <c:v>177.2543</c:v>
                </c:pt>
                <c:pt idx="51">
                  <c:v>182.85650000000001</c:v>
                </c:pt>
                <c:pt idx="52">
                  <c:v>188.3861</c:v>
                </c:pt>
                <c:pt idx="53">
                  <c:v>193.84690000000001</c:v>
                </c:pt>
                <c:pt idx="54">
                  <c:v>199.24260000000001</c:v>
                </c:pt>
                <c:pt idx="55">
                  <c:v>204.57640000000001</c:v>
                </c:pt>
                <c:pt idx="56">
                  <c:v>209.85120000000001</c:v>
                </c:pt>
                <c:pt idx="57">
                  <c:v>215.06979999999999</c:v>
                </c:pt>
                <c:pt idx="58">
                  <c:v>220.2347</c:v>
                </c:pt>
                <c:pt idx="59">
                  <c:v>225.34819999999999</c:v>
                </c:pt>
                <c:pt idx="60">
                  <c:v>230.41239999999999</c:v>
                </c:pt>
                <c:pt idx="61">
                  <c:v>235.42939999999999</c:v>
                </c:pt>
                <c:pt idx="62">
                  <c:v>240.40090000000001</c:v>
                </c:pt>
                <c:pt idx="63">
                  <c:v>245.3288</c:v>
                </c:pt>
                <c:pt idx="64">
                  <c:v>250.21459999999999</c:v>
                </c:pt>
                <c:pt idx="65">
                  <c:v>255.0598</c:v>
                </c:pt>
                <c:pt idx="66">
                  <c:v>259.86599999999999</c:v>
                </c:pt>
                <c:pt idx="67">
                  <c:v>264.6343</c:v>
                </c:pt>
                <c:pt idx="68">
                  <c:v>269.36610000000002</c:v>
                </c:pt>
                <c:pt idx="69">
                  <c:v>274.0625</c:v>
                </c:pt>
                <c:pt idx="70">
                  <c:v>278.72469999999998</c:v>
                </c:pt>
                <c:pt idx="71">
                  <c:v>283.3537</c:v>
                </c:pt>
                <c:pt idx="72">
                  <c:v>287.9504</c:v>
                </c:pt>
                <c:pt idx="73">
                  <c:v>292.51600000000002</c:v>
                </c:pt>
                <c:pt idx="74">
                  <c:v>297.05119999999999</c:v>
                </c:pt>
                <c:pt idx="75">
                  <c:v>301.55700000000002</c:v>
                </c:pt>
                <c:pt idx="76">
                  <c:v>306.03410000000002</c:v>
                </c:pt>
                <c:pt idx="77">
                  <c:v>310.48320000000001</c:v>
                </c:pt>
                <c:pt idx="78">
                  <c:v>314.90519999999998</c:v>
                </c:pt>
                <c:pt idx="79">
                  <c:v>319.30079999999998</c:v>
                </c:pt>
                <c:pt idx="80">
                  <c:v>323.67059999999998</c:v>
                </c:pt>
                <c:pt idx="81">
                  <c:v>328.01519999999999</c:v>
                </c:pt>
                <c:pt idx="82">
                  <c:v>332.33539999999999</c:v>
                </c:pt>
                <c:pt idx="83">
                  <c:v>336.63150000000002</c:v>
                </c:pt>
                <c:pt idx="84">
                  <c:v>340.90429999999998</c:v>
                </c:pt>
                <c:pt idx="85">
                  <c:v>345.15429999999998</c:v>
                </c:pt>
                <c:pt idx="86">
                  <c:v>349.38200000000001</c:v>
                </c:pt>
                <c:pt idx="87">
                  <c:v>353.58780000000002</c:v>
                </c:pt>
                <c:pt idx="88">
                  <c:v>357.77229999999997</c:v>
                </c:pt>
                <c:pt idx="89">
                  <c:v>361.93599999999998</c:v>
                </c:pt>
                <c:pt idx="90">
                  <c:v>366.07920000000001</c:v>
                </c:pt>
                <c:pt idx="91">
                  <c:v>370.20240000000001</c:v>
                </c:pt>
                <c:pt idx="92">
                  <c:v>374.30610000000001</c:v>
                </c:pt>
                <c:pt idx="93">
                  <c:v>378.39049999999997</c:v>
                </c:pt>
                <c:pt idx="94">
                  <c:v>382.45609999999999</c:v>
                </c:pt>
                <c:pt idx="95">
                  <c:v>386.5034</c:v>
                </c:pt>
                <c:pt idx="96">
                  <c:v>390.5324</c:v>
                </c:pt>
                <c:pt idx="97">
                  <c:v>394.54379999999998</c:v>
                </c:pt>
                <c:pt idx="98">
                  <c:v>398.5378</c:v>
                </c:pt>
                <c:pt idx="99">
                  <c:v>402.5147</c:v>
                </c:pt>
                <c:pt idx="100">
                  <c:v>406.47480000000002</c:v>
                </c:pt>
                <c:pt idx="101">
                  <c:v>410.41849999999999</c:v>
                </c:pt>
                <c:pt idx="102">
                  <c:v>414.34589999999997</c:v>
                </c:pt>
                <c:pt idx="103">
                  <c:v>418.25749999999999</c:v>
                </c:pt>
                <c:pt idx="104">
                  <c:v>422.15350000000001</c:v>
                </c:pt>
                <c:pt idx="105">
                  <c:v>426.03410000000002</c:v>
                </c:pt>
                <c:pt idx="106">
                  <c:v>429.8997</c:v>
                </c:pt>
                <c:pt idx="107">
                  <c:v>433.75029999999998</c:v>
                </c:pt>
              </c:numCache>
            </c:numRef>
          </c:yVal>
        </c:ser>
        <c:ser>
          <c:idx val="6"/>
          <c:order val="7"/>
          <c:tx>
            <c:v>SG5 unp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'Load-Mvmnt Assessment'!$R$8:$R$115</c:f>
              <c:numCache>
                <c:formatCode>#,##0.00</c:formatCode>
                <c:ptCount val="108"/>
                <c:pt idx="0">
                  <c:v>0</c:v>
                </c:pt>
                <c:pt idx="1">
                  <c:v>1.1452859999999999E-3</c:v>
                </c:pt>
                <c:pt idx="2">
                  <c:v>1.1021379E-2</c:v>
                </c:pt>
                <c:pt idx="3">
                  <c:v>2.1876328E-2</c:v>
                </c:pt>
                <c:pt idx="4">
                  <c:v>3.2687524000000003E-2</c:v>
                </c:pt>
                <c:pt idx="5">
                  <c:v>4.3472070000000002E-2</c:v>
                </c:pt>
                <c:pt idx="6">
                  <c:v>5.4237189999999998E-2</c:v>
                </c:pt>
                <c:pt idx="7">
                  <c:v>6.4986819000000001E-2</c:v>
                </c:pt>
                <c:pt idx="8">
                  <c:v>7.5723417000000001E-2</c:v>
                </c:pt>
                <c:pt idx="9">
                  <c:v>8.6448656999999998E-2</c:v>
                </c:pt>
                <c:pt idx="10">
                  <c:v>9.7163745999999995E-2</c:v>
                </c:pt>
                <c:pt idx="11">
                  <c:v>0.107869599</c:v>
                </c:pt>
                <c:pt idx="12">
                  <c:v>0.214529734</c:v>
                </c:pt>
                <c:pt idx="13">
                  <c:v>0.32063528299999999</c:v>
                </c:pt>
                <c:pt idx="14">
                  <c:v>0.42630668300000002</c:v>
                </c:pt>
                <c:pt idx="15">
                  <c:v>0.53161040299999995</c:v>
                </c:pt>
                <c:pt idx="16">
                  <c:v>0.63659269900000004</c:v>
                </c:pt>
                <c:pt idx="17">
                  <c:v>0.74128923099999999</c:v>
                </c:pt>
                <c:pt idx="18">
                  <c:v>0.84572900100000004</c:v>
                </c:pt>
                <c:pt idx="19">
                  <c:v>0.94993635200000004</c:v>
                </c:pt>
                <c:pt idx="20">
                  <c:v>1.0539321290000001</c:v>
                </c:pt>
                <c:pt idx="21">
                  <c:v>1.5713006220000001</c:v>
                </c:pt>
                <c:pt idx="22">
                  <c:v>2.0853730769999999</c:v>
                </c:pt>
                <c:pt idx="23">
                  <c:v>2.597114946</c:v>
                </c:pt>
                <c:pt idx="24">
                  <c:v>3.1071397360000002</c:v>
                </c:pt>
                <c:pt idx="25">
                  <c:v>3.6158589409999999</c:v>
                </c:pt>
                <c:pt idx="26">
                  <c:v>4.1235598820000003</c:v>
                </c:pt>
                <c:pt idx="27">
                  <c:v>4.6304497040000001</c:v>
                </c:pt>
                <c:pt idx="28">
                  <c:v>5.1366817620000003</c:v>
                </c:pt>
                <c:pt idx="29">
                  <c:v>5.6423721540000003</c:v>
                </c:pt>
                <c:pt idx="30">
                  <c:v>6.1476104840000003</c:v>
                </c:pt>
                <c:pt idx="31">
                  <c:v>6.6524670730000004</c:v>
                </c:pt>
                <c:pt idx="32">
                  <c:v>7.1569979320000003</c:v>
                </c:pt>
                <c:pt idx="33">
                  <c:v>7.6612482569999996</c:v>
                </c:pt>
                <c:pt idx="34">
                  <c:v>8.1652549469999993</c:v>
                </c:pt>
                <c:pt idx="35">
                  <c:v>8.6690484489999999</c:v>
                </c:pt>
                <c:pt idx="36">
                  <c:v>9.1726541180000005</c:v>
                </c:pt>
                <c:pt idx="37">
                  <c:v>9.67609326</c:v>
                </c:pt>
                <c:pt idx="38">
                  <c:v>10.179383919999999</c:v>
                </c:pt>
                <c:pt idx="39">
                  <c:v>11.185579150000001</c:v>
                </c:pt>
                <c:pt idx="40">
                  <c:v>12.191339019999999</c:v>
                </c:pt>
                <c:pt idx="41">
                  <c:v>13.196738290000001</c:v>
                </c:pt>
                <c:pt idx="42">
                  <c:v>14.201834529999999</c:v>
                </c:pt>
                <c:pt idx="43">
                  <c:v>15.20667283</c:v>
                </c:pt>
                <c:pt idx="44">
                  <c:v>16.211289099999998</c:v>
                </c:pt>
                <c:pt idx="45">
                  <c:v>17.21571235</c:v>
                </c:pt>
                <c:pt idx="46">
                  <c:v>18.219966289999999</c:v>
                </c:pt>
                <c:pt idx="47">
                  <c:v>19.224070520000001</c:v>
                </c:pt>
                <c:pt idx="48">
                  <c:v>20.228041430000001</c:v>
                </c:pt>
                <c:pt idx="49">
                  <c:v>21.23189283</c:v>
                </c:pt>
                <c:pt idx="50">
                  <c:v>22.23563648</c:v>
                </c:pt>
                <c:pt idx="51">
                  <c:v>23.239282429999999</c:v>
                </c:pt>
                <c:pt idx="52">
                  <c:v>24.242839369999999</c:v>
                </c:pt>
                <c:pt idx="53">
                  <c:v>25.24631484</c:v>
                </c:pt>
                <c:pt idx="54">
                  <c:v>26.249715439999999</c:v>
                </c:pt>
                <c:pt idx="55">
                  <c:v>27.253046950000002</c:v>
                </c:pt>
                <c:pt idx="56">
                  <c:v>28.256314490000001</c:v>
                </c:pt>
                <c:pt idx="57">
                  <c:v>29.2595226</c:v>
                </c:pt>
                <c:pt idx="58">
                  <c:v>30.26267533</c:v>
                </c:pt>
                <c:pt idx="59">
                  <c:v>31.265776290000002</c:v>
                </c:pt>
                <c:pt idx="60">
                  <c:v>32.268828749999997</c:v>
                </c:pt>
                <c:pt idx="61">
                  <c:v>33.27183565</c:v>
                </c:pt>
                <c:pt idx="62">
                  <c:v>34.274799629999997</c:v>
                </c:pt>
                <c:pt idx="63">
                  <c:v>35.277723119999997</c:v>
                </c:pt>
                <c:pt idx="64">
                  <c:v>36.280608309999998</c:v>
                </c:pt>
                <c:pt idx="65">
                  <c:v>37.283457220000003</c:v>
                </c:pt>
                <c:pt idx="66">
                  <c:v>38.28627169</c:v>
                </c:pt>
                <c:pt idx="67">
                  <c:v>39.289053410000001</c:v>
                </c:pt>
                <c:pt idx="68">
                  <c:v>40.29180393</c:v>
                </c:pt>
                <c:pt idx="69">
                  <c:v>41.294524699999997</c:v>
                </c:pt>
                <c:pt idx="70">
                  <c:v>42.29721705</c:v>
                </c:pt>
                <c:pt idx="71">
                  <c:v>43.29988221</c:v>
                </c:pt>
                <c:pt idx="72">
                  <c:v>44.302521319999997</c:v>
                </c:pt>
                <c:pt idx="73">
                  <c:v>45.305135460000002</c:v>
                </c:pt>
                <c:pt idx="74">
                  <c:v>46.307725619999999</c:v>
                </c:pt>
                <c:pt idx="75">
                  <c:v>47.31029272</c:v>
                </c:pt>
                <c:pt idx="76">
                  <c:v>48.312837649999999</c:v>
                </c:pt>
                <c:pt idx="77">
                  <c:v>49.315361199999998</c:v>
                </c:pt>
                <c:pt idx="78">
                  <c:v>50.317864159999999</c:v>
                </c:pt>
                <c:pt idx="79">
                  <c:v>51.320347230000003</c:v>
                </c:pt>
                <c:pt idx="80">
                  <c:v>52.322811100000003</c:v>
                </c:pt>
                <c:pt idx="81">
                  <c:v>53.325256400000001</c:v>
                </c:pt>
                <c:pt idx="82">
                  <c:v>54.327683739999998</c:v>
                </c:pt>
                <c:pt idx="83">
                  <c:v>55.330093689999998</c:v>
                </c:pt>
                <c:pt idx="84">
                  <c:v>56.332486780000004</c:v>
                </c:pt>
                <c:pt idx="85">
                  <c:v>57.33486353</c:v>
                </c:pt>
                <c:pt idx="86">
                  <c:v>58.337224419999998</c:v>
                </c:pt>
                <c:pt idx="87">
                  <c:v>59.339569910000002</c:v>
                </c:pt>
                <c:pt idx="88">
                  <c:v>60.341900449999997</c:v>
                </c:pt>
                <c:pt idx="89">
                  <c:v>61.344216430000003</c:v>
                </c:pt>
                <c:pt idx="90">
                  <c:v>62.346518269999997</c:v>
                </c:pt>
                <c:pt idx="91">
                  <c:v>63.348806340000003</c:v>
                </c:pt>
                <c:pt idx="92">
                  <c:v>64.351081010000001</c:v>
                </c:pt>
                <c:pt idx="93">
                  <c:v>65.353342600000005</c:v>
                </c:pt>
                <c:pt idx="94">
                  <c:v>66.355591459999999</c:v>
                </c:pt>
                <c:pt idx="95">
                  <c:v>67.357827900000004</c:v>
                </c:pt>
                <c:pt idx="96">
                  <c:v>68.36005222</c:v>
                </c:pt>
                <c:pt idx="97">
                  <c:v>69.362264699999997</c:v>
                </c:pt>
                <c:pt idx="98">
                  <c:v>70.364465640000006</c:v>
                </c:pt>
                <c:pt idx="99">
                  <c:v>71.366655280000003</c:v>
                </c:pt>
                <c:pt idx="100">
                  <c:v>72.368833890000005</c:v>
                </c:pt>
                <c:pt idx="101">
                  <c:v>73.371001710000002</c:v>
                </c:pt>
                <c:pt idx="102">
                  <c:v>74.373158979999999</c:v>
                </c:pt>
                <c:pt idx="103">
                  <c:v>75.375305920000002</c:v>
                </c:pt>
                <c:pt idx="104">
                  <c:v>76.37744275</c:v>
                </c:pt>
                <c:pt idx="105">
                  <c:v>77.379569689999997</c:v>
                </c:pt>
                <c:pt idx="106">
                  <c:v>78.381686930000001</c:v>
                </c:pt>
                <c:pt idx="107">
                  <c:v>79.38379467</c:v>
                </c:pt>
              </c:numCache>
            </c:numRef>
          </c:xVal>
          <c:yVal>
            <c:numRef>
              <c:f>'Load-Mvmnt Assessment'!$M$8:$M$115</c:f>
              <c:numCache>
                <c:formatCode>#,##0</c:formatCode>
                <c:ptCount val="108"/>
                <c:pt idx="0">
                  <c:v>0</c:v>
                </c:pt>
                <c:pt idx="1">
                  <c:v>0.30116169999999998</c:v>
                </c:pt>
                <c:pt idx="2">
                  <c:v>2.1893750000000001</c:v>
                </c:pt>
                <c:pt idx="3">
                  <c:v>4.0599280000000002</c:v>
                </c:pt>
                <c:pt idx="4">
                  <c:v>5.8452060000000001</c:v>
                </c:pt>
                <c:pt idx="5">
                  <c:v>7.5777979999999996</c:v>
                </c:pt>
                <c:pt idx="6">
                  <c:v>9.2714809999999996</c:v>
                </c:pt>
                <c:pt idx="7">
                  <c:v>10.933770000000001</c:v>
                </c:pt>
                <c:pt idx="8">
                  <c:v>12.569380000000001</c:v>
                </c:pt>
                <c:pt idx="9">
                  <c:v>14.181520000000001</c:v>
                </c:pt>
                <c:pt idx="10">
                  <c:v>15.772500000000001</c:v>
                </c:pt>
                <c:pt idx="11">
                  <c:v>17.344100000000001</c:v>
                </c:pt>
                <c:pt idx="12">
                  <c:v>32.207129999999999</c:v>
                </c:pt>
                <c:pt idx="13">
                  <c:v>45.856209999999997</c:v>
                </c:pt>
                <c:pt idx="14">
                  <c:v>58.537770000000002</c:v>
                </c:pt>
                <c:pt idx="15">
                  <c:v>70.392960000000002</c:v>
                </c:pt>
                <c:pt idx="16">
                  <c:v>81.522450000000006</c:v>
                </c:pt>
                <c:pt idx="17">
                  <c:v>92.005070000000003</c:v>
                </c:pt>
                <c:pt idx="18">
                  <c:v>101.90560000000001</c:v>
                </c:pt>
                <c:pt idx="19">
                  <c:v>111.2787</c:v>
                </c:pt>
                <c:pt idx="20">
                  <c:v>120.17140000000001</c:v>
                </c:pt>
                <c:pt idx="21">
                  <c:v>158.70760000000001</c:v>
                </c:pt>
                <c:pt idx="22">
                  <c:v>189.76329999999999</c:v>
                </c:pt>
                <c:pt idx="23">
                  <c:v>215.5376</c:v>
                </c:pt>
                <c:pt idx="24">
                  <c:v>237.4271</c:v>
                </c:pt>
                <c:pt idx="25">
                  <c:v>256.36759999999998</c:v>
                </c:pt>
                <c:pt idx="26">
                  <c:v>273.012</c:v>
                </c:pt>
                <c:pt idx="27">
                  <c:v>287.83010000000002</c:v>
                </c:pt>
                <c:pt idx="28">
                  <c:v>301.1696</c:v>
                </c:pt>
                <c:pt idx="29">
                  <c:v>313.29340000000002</c:v>
                </c:pt>
                <c:pt idx="30">
                  <c:v>324.40410000000003</c:v>
                </c:pt>
                <c:pt idx="31">
                  <c:v>334.66079999999999</c:v>
                </c:pt>
                <c:pt idx="32">
                  <c:v>344.18979999999999</c:v>
                </c:pt>
                <c:pt idx="33">
                  <c:v>353.09320000000002</c:v>
                </c:pt>
                <c:pt idx="34">
                  <c:v>361.45409999999998</c:v>
                </c:pt>
                <c:pt idx="35">
                  <c:v>369.34100000000001</c:v>
                </c:pt>
                <c:pt idx="36">
                  <c:v>376.81110000000001</c:v>
                </c:pt>
                <c:pt idx="37">
                  <c:v>383.91210000000001</c:v>
                </c:pt>
                <c:pt idx="38">
                  <c:v>390.68470000000002</c:v>
                </c:pt>
                <c:pt idx="39">
                  <c:v>403.3775</c:v>
                </c:pt>
                <c:pt idx="40">
                  <c:v>415.11200000000002</c:v>
                </c:pt>
                <c:pt idx="41">
                  <c:v>426.05529999999999</c:v>
                </c:pt>
                <c:pt idx="42">
                  <c:v>436.33589999999998</c:v>
                </c:pt>
                <c:pt idx="43">
                  <c:v>446.05430000000001</c:v>
                </c:pt>
                <c:pt idx="44">
                  <c:v>455.2903</c:v>
                </c:pt>
                <c:pt idx="45">
                  <c:v>464.10840000000002</c:v>
                </c:pt>
                <c:pt idx="46">
                  <c:v>472.56110000000001</c:v>
                </c:pt>
                <c:pt idx="47">
                  <c:v>480.69170000000003</c:v>
                </c:pt>
                <c:pt idx="48">
                  <c:v>488.53629999999998</c:v>
                </c:pt>
                <c:pt idx="49">
                  <c:v>496.12540000000001</c:v>
                </c:pt>
                <c:pt idx="50">
                  <c:v>503.48480000000001</c:v>
                </c:pt>
                <c:pt idx="51">
                  <c:v>510.63659999999999</c:v>
                </c:pt>
                <c:pt idx="52">
                  <c:v>517.59969999999998</c:v>
                </c:pt>
                <c:pt idx="53">
                  <c:v>524.39059999999995</c:v>
                </c:pt>
                <c:pt idx="54">
                  <c:v>531.02369999999996</c:v>
                </c:pt>
                <c:pt idx="55">
                  <c:v>537.51160000000004</c:v>
                </c:pt>
                <c:pt idx="56">
                  <c:v>543.86540000000002</c:v>
                </c:pt>
                <c:pt idx="57">
                  <c:v>550.09500000000003</c:v>
                </c:pt>
                <c:pt idx="58">
                  <c:v>556.20899999999995</c:v>
                </c:pt>
                <c:pt idx="59">
                  <c:v>562.21529999999996</c:v>
                </c:pt>
                <c:pt idx="60">
                  <c:v>568.12090000000001</c:v>
                </c:pt>
                <c:pt idx="61">
                  <c:v>573.93219999999997</c:v>
                </c:pt>
                <c:pt idx="62">
                  <c:v>579.65470000000005</c:v>
                </c:pt>
                <c:pt idx="63">
                  <c:v>585.29380000000003</c:v>
                </c:pt>
                <c:pt idx="64">
                  <c:v>590.85400000000004</c:v>
                </c:pt>
                <c:pt idx="65">
                  <c:v>596.33969999999999</c:v>
                </c:pt>
                <c:pt idx="66">
                  <c:v>601.75490000000002</c:v>
                </c:pt>
                <c:pt idx="67">
                  <c:v>607.10310000000004</c:v>
                </c:pt>
                <c:pt idx="68">
                  <c:v>612.38750000000005</c:v>
                </c:pt>
                <c:pt idx="69">
                  <c:v>617.61130000000003</c:v>
                </c:pt>
                <c:pt idx="70">
                  <c:v>622.77719999999999</c:v>
                </c:pt>
                <c:pt idx="71">
                  <c:v>627.88800000000003</c:v>
                </c:pt>
                <c:pt idx="72">
                  <c:v>632.94600000000003</c:v>
                </c:pt>
                <c:pt idx="73">
                  <c:v>637.95339999999999</c:v>
                </c:pt>
                <c:pt idx="74">
                  <c:v>642.91219999999998</c:v>
                </c:pt>
                <c:pt idx="75">
                  <c:v>647.82460000000003</c:v>
                </c:pt>
                <c:pt idx="76">
                  <c:v>652.69230000000005</c:v>
                </c:pt>
                <c:pt idx="77">
                  <c:v>657.51700000000005</c:v>
                </c:pt>
                <c:pt idx="78">
                  <c:v>662.30020000000002</c:v>
                </c:pt>
                <c:pt idx="79">
                  <c:v>667.04359999999997</c:v>
                </c:pt>
                <c:pt idx="80">
                  <c:v>671.74839999999995</c:v>
                </c:pt>
                <c:pt idx="81">
                  <c:v>676.41610000000003</c:v>
                </c:pt>
                <c:pt idx="82">
                  <c:v>681.04790000000003</c:v>
                </c:pt>
                <c:pt idx="83">
                  <c:v>685.64499999999998</c:v>
                </c:pt>
                <c:pt idx="84">
                  <c:v>690.20839999999998</c:v>
                </c:pt>
                <c:pt idx="85">
                  <c:v>694.73929999999996</c:v>
                </c:pt>
                <c:pt idx="86">
                  <c:v>699.23860000000002</c:v>
                </c:pt>
                <c:pt idx="87">
                  <c:v>703.70730000000003</c:v>
                </c:pt>
                <c:pt idx="88">
                  <c:v>708.14620000000002</c:v>
                </c:pt>
                <c:pt idx="89">
                  <c:v>712.55629999999996</c:v>
                </c:pt>
                <c:pt idx="90">
                  <c:v>716.9384</c:v>
                </c:pt>
                <c:pt idx="91">
                  <c:v>721.29319999999996</c:v>
                </c:pt>
                <c:pt idx="92">
                  <c:v>725.62149999999997</c:v>
                </c:pt>
                <c:pt idx="93">
                  <c:v>729.92399999999998</c:v>
                </c:pt>
                <c:pt idx="94">
                  <c:v>734.20119999999997</c:v>
                </c:pt>
                <c:pt idx="95">
                  <c:v>738.45399999999995</c:v>
                </c:pt>
                <c:pt idx="96">
                  <c:v>742.68290000000002</c:v>
                </c:pt>
                <c:pt idx="97">
                  <c:v>746.88840000000005</c:v>
                </c:pt>
                <c:pt idx="98">
                  <c:v>751.07129999999995</c:v>
                </c:pt>
                <c:pt idx="99">
                  <c:v>755.2319</c:v>
                </c:pt>
                <c:pt idx="100">
                  <c:v>759.37080000000003</c:v>
                </c:pt>
                <c:pt idx="101">
                  <c:v>763.48860000000002</c:v>
                </c:pt>
                <c:pt idx="102">
                  <c:v>767.58569999999997</c:v>
                </c:pt>
                <c:pt idx="103">
                  <c:v>771.66240000000005</c:v>
                </c:pt>
                <c:pt idx="104">
                  <c:v>775.71939999999995</c:v>
                </c:pt>
                <c:pt idx="105">
                  <c:v>779.75699999999995</c:v>
                </c:pt>
                <c:pt idx="106">
                  <c:v>783.77560000000005</c:v>
                </c:pt>
                <c:pt idx="107">
                  <c:v>787.77560000000005</c:v>
                </c:pt>
              </c:numCache>
            </c:numRef>
          </c:yVal>
        </c:ser>
        <c:ser>
          <c:idx val="8"/>
          <c:order val="8"/>
          <c:tx>
            <c:v>SG4 unp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'Load-Mvmnt Assessment'!$X$8:$X$115</c:f>
              <c:numCache>
                <c:formatCode>#,##0.00</c:formatCode>
                <c:ptCount val="108"/>
                <c:pt idx="0">
                  <c:v>0</c:v>
                </c:pt>
                <c:pt idx="1">
                  <c:v>3.72751E-4</c:v>
                </c:pt>
                <c:pt idx="2">
                  <c:v>3.1567769999999999E-3</c:v>
                </c:pt>
                <c:pt idx="3">
                  <c:v>2.8488882E-2</c:v>
                </c:pt>
                <c:pt idx="4">
                  <c:v>5.5424948000000002E-2</c:v>
                </c:pt>
                <c:pt idx="5">
                  <c:v>8.1656534000000003E-2</c:v>
                </c:pt>
                <c:pt idx="6">
                  <c:v>0.107324161</c:v>
                </c:pt>
                <c:pt idx="7">
                  <c:v>0.13249924199999999</c:v>
                </c:pt>
                <c:pt idx="8">
                  <c:v>0.15722889000000001</c:v>
                </c:pt>
                <c:pt idx="9">
                  <c:v>0.18154841899999999</c:v>
                </c:pt>
                <c:pt idx="10">
                  <c:v>0.205486271</c:v>
                </c:pt>
                <c:pt idx="11">
                  <c:v>0.22906638200000001</c:v>
                </c:pt>
                <c:pt idx="12">
                  <c:v>0.25230948600000003</c:v>
                </c:pt>
                <c:pt idx="13">
                  <c:v>0.46949836900000003</c:v>
                </c:pt>
                <c:pt idx="14">
                  <c:v>0.66590671599999995</c:v>
                </c:pt>
                <c:pt idx="15">
                  <c:v>0.84773584400000002</c:v>
                </c:pt>
                <c:pt idx="16">
                  <c:v>1.0187046989999999</c:v>
                </c:pt>
                <c:pt idx="17">
                  <c:v>1.181253683</c:v>
                </c:pt>
                <c:pt idx="18">
                  <c:v>1.3370789700000001</c:v>
                </c:pt>
                <c:pt idx="19">
                  <c:v>1.487410023</c:v>
                </c:pt>
                <c:pt idx="20">
                  <c:v>1.633167568</c:v>
                </c:pt>
                <c:pt idx="21">
                  <c:v>1.77505951</c:v>
                </c:pt>
                <c:pt idx="22">
                  <c:v>2.4426463159999998</c:v>
                </c:pt>
                <c:pt idx="23">
                  <c:v>3.0649626919999999</c:v>
                </c:pt>
                <c:pt idx="24">
                  <c:v>3.6600024370000002</c:v>
                </c:pt>
                <c:pt idx="25">
                  <c:v>4.2369654539999999</c:v>
                </c:pt>
                <c:pt idx="26">
                  <c:v>4.8011773030000002</c:v>
                </c:pt>
                <c:pt idx="27">
                  <c:v>5.3559851739999997</c:v>
                </c:pt>
                <c:pt idx="28">
                  <c:v>5.9036203829999998</c:v>
                </c:pt>
                <c:pt idx="29">
                  <c:v>6.4456379740000003</c:v>
                </c:pt>
                <c:pt idx="30">
                  <c:v>6.9831601750000001</c:v>
                </c:pt>
                <c:pt idx="31">
                  <c:v>7.5170200830000002</c:v>
                </c:pt>
                <c:pt idx="32">
                  <c:v>8.0478508160000004</c:v>
                </c:pt>
                <c:pt idx="33">
                  <c:v>8.5761431380000008</c:v>
                </c:pt>
                <c:pt idx="34">
                  <c:v>9.1022839829999995</c:v>
                </c:pt>
                <c:pt idx="35">
                  <c:v>9.6265829669999992</c:v>
                </c:pt>
                <c:pt idx="36">
                  <c:v>10.14929107</c:v>
                </c:pt>
                <c:pt idx="37">
                  <c:v>10.670614090000001</c:v>
                </c:pt>
                <c:pt idx="38">
                  <c:v>11.19072255</c:v>
                </c:pt>
                <c:pt idx="39">
                  <c:v>11.709759</c:v>
                </c:pt>
                <c:pt idx="40">
                  <c:v>12.745078729999999</c:v>
                </c:pt>
                <c:pt idx="41">
                  <c:v>13.777337449999999</c:v>
                </c:pt>
                <c:pt idx="42">
                  <c:v>14.807100719999999</c:v>
                </c:pt>
                <c:pt idx="43">
                  <c:v>15.834796989999999</c:v>
                </c:pt>
                <c:pt idx="44">
                  <c:v>16.860757280000001</c:v>
                </c:pt>
                <c:pt idx="45">
                  <c:v>17.885241870000002</c:v>
                </c:pt>
                <c:pt idx="46">
                  <c:v>18.908458490000001</c:v>
                </c:pt>
                <c:pt idx="47">
                  <c:v>19.930575229999999</c:v>
                </c:pt>
                <c:pt idx="48">
                  <c:v>20.951729700000001</c:v>
                </c:pt>
                <c:pt idx="49">
                  <c:v>21.972035810000001</c:v>
                </c:pt>
                <c:pt idx="50">
                  <c:v>22.991588740000001</c:v>
                </c:pt>
                <c:pt idx="51">
                  <c:v>24.010468769999999</c:v>
                </c:pt>
                <c:pt idx="52">
                  <c:v>25.028744140000001</c:v>
                </c:pt>
                <c:pt idx="53">
                  <c:v>26.046473259999999</c:v>
                </c:pt>
                <c:pt idx="54">
                  <c:v>27.063706530000001</c:v>
                </c:pt>
                <c:pt idx="55">
                  <c:v>28.08048763</c:v>
                </c:pt>
                <c:pt idx="56">
                  <c:v>29.09685472</c:v>
                </c:pt>
                <c:pt idx="57">
                  <c:v>30.11284126</c:v>
                </c:pt>
                <c:pt idx="58">
                  <c:v>31.128476750000001</c:v>
                </c:pt>
                <c:pt idx="59">
                  <c:v>32.143787330000002</c:v>
                </c:pt>
                <c:pt idx="60">
                  <c:v>33.158796260000003</c:v>
                </c:pt>
                <c:pt idx="61">
                  <c:v>34.173524309999998</c:v>
                </c:pt>
                <c:pt idx="62">
                  <c:v>35.187990139999997</c:v>
                </c:pt>
                <c:pt idx="63">
                  <c:v>36.2022105</c:v>
                </c:pt>
                <c:pt idx="64">
                  <c:v>37.216200559999997</c:v>
                </c:pt>
                <c:pt idx="65">
                  <c:v>38.229974050000003</c:v>
                </c:pt>
                <c:pt idx="66">
                  <c:v>39.243543440000003</c:v>
                </c:pt>
                <c:pt idx="67">
                  <c:v>40.256920110000003</c:v>
                </c:pt>
                <c:pt idx="68">
                  <c:v>41.270114450000001</c:v>
                </c:pt>
                <c:pt idx="69">
                  <c:v>42.283135989999998</c:v>
                </c:pt>
                <c:pt idx="70">
                  <c:v>43.295993490000001</c:v>
                </c:pt>
                <c:pt idx="71">
                  <c:v>44.308695</c:v>
                </c:pt>
                <c:pt idx="72">
                  <c:v>45.321247960000001</c:v>
                </c:pt>
                <c:pt idx="73">
                  <c:v>46.333659240000003</c:v>
                </c:pt>
                <c:pt idx="74">
                  <c:v>47.345935230000002</c:v>
                </c:pt>
                <c:pt idx="75">
                  <c:v>48.358081839999997</c:v>
                </c:pt>
                <c:pt idx="76">
                  <c:v>49.370104570000002</c:v>
                </c:pt>
                <c:pt idx="77">
                  <c:v>50.382008550000002</c:v>
                </c:pt>
                <c:pt idx="78">
                  <c:v>51.393798570000001</c:v>
                </c:pt>
                <c:pt idx="79">
                  <c:v>52.405479120000003</c:v>
                </c:pt>
                <c:pt idx="80">
                  <c:v>53.417054370000002</c:v>
                </c:pt>
                <c:pt idx="81">
                  <c:v>54.428528270000001</c:v>
                </c:pt>
                <c:pt idx="82">
                  <c:v>55.439904509999998</c:v>
                </c:pt>
                <c:pt idx="83">
                  <c:v>56.451186550000003</c:v>
                </c:pt>
                <c:pt idx="84">
                  <c:v>57.462377680000003</c:v>
                </c:pt>
                <c:pt idx="85">
                  <c:v>58.473480969999997</c:v>
                </c:pt>
                <c:pt idx="86">
                  <c:v>59.484499339999999</c:v>
                </c:pt>
                <c:pt idx="87">
                  <c:v>60.495435540000003</c:v>
                </c:pt>
                <c:pt idx="88">
                  <c:v>61.506292170000002</c:v>
                </c:pt>
                <c:pt idx="89">
                  <c:v>62.517071700000002</c:v>
                </c:pt>
                <c:pt idx="90">
                  <c:v>63.52777648</c:v>
                </c:pt>
                <c:pt idx="91">
                  <c:v>64.538408720000007</c:v>
                </c:pt>
                <c:pt idx="92">
                  <c:v>65.548970530000005</c:v>
                </c:pt>
                <c:pt idx="93">
                  <c:v>66.559463930000007</c:v>
                </c:pt>
                <c:pt idx="94">
                  <c:v>67.569890830000006</c:v>
                </c:pt>
                <c:pt idx="95">
                  <c:v>68.580253040000002</c:v>
                </c:pt>
                <c:pt idx="96">
                  <c:v>69.590552310000007</c:v>
                </c:pt>
                <c:pt idx="97">
                  <c:v>70.6007903</c:v>
                </c:pt>
                <c:pt idx="98">
                  <c:v>71.610968589999999</c:v>
                </c:pt>
                <c:pt idx="99">
                  <c:v>72.621088700000001</c:v>
                </c:pt>
                <c:pt idx="100">
                  <c:v>73.631152080000007</c:v>
                </c:pt>
                <c:pt idx="101">
                  <c:v>74.641160110000001</c:v>
                </c:pt>
                <c:pt idx="102">
                  <c:v>75.651114129999996</c:v>
                </c:pt>
                <c:pt idx="103">
                  <c:v>76.661015410000005</c:v>
                </c:pt>
                <c:pt idx="104">
                  <c:v>77.670865190000001</c:v>
                </c:pt>
                <c:pt idx="105">
                  <c:v>78.680664620000002</c:v>
                </c:pt>
                <c:pt idx="106">
                  <c:v>79.690414860000004</c:v>
                </c:pt>
                <c:pt idx="107">
                  <c:v>80.700116969999996</c:v>
                </c:pt>
              </c:numCache>
            </c:numRef>
          </c:xVal>
          <c:yVal>
            <c:numRef>
              <c:f>'Load-Mvmnt Assessment'!$S$8:$S$115</c:f>
              <c:numCache>
                <c:formatCode>#,##0</c:formatCode>
                <c:ptCount val="108"/>
                <c:pt idx="0">
                  <c:v>0</c:v>
                </c:pt>
                <c:pt idx="1">
                  <c:v>0.20921529999999999</c:v>
                </c:pt>
                <c:pt idx="2">
                  <c:v>1.7270570000000001</c:v>
                </c:pt>
                <c:pt idx="3">
                  <c:v>15.19678</c:v>
                </c:pt>
                <c:pt idx="4">
                  <c:v>29.180859999999999</c:v>
                </c:pt>
                <c:pt idx="5">
                  <c:v>42.517040000000001</c:v>
                </c:pt>
                <c:pt idx="6">
                  <c:v>55.313180000000003</c:v>
                </c:pt>
                <c:pt idx="7">
                  <c:v>67.630260000000007</c:v>
                </c:pt>
                <c:pt idx="8">
                  <c:v>79.511790000000005</c:v>
                </c:pt>
                <c:pt idx="9">
                  <c:v>90.992159999999998</c:v>
                </c:pt>
                <c:pt idx="10">
                  <c:v>102.1001</c:v>
                </c:pt>
                <c:pt idx="11">
                  <c:v>112.8603</c:v>
                </c:pt>
                <c:pt idx="12">
                  <c:v>123.2945</c:v>
                </c:pt>
                <c:pt idx="13">
                  <c:v>213.2045</c:v>
                </c:pt>
                <c:pt idx="14">
                  <c:v>284.1626</c:v>
                </c:pt>
                <c:pt idx="15">
                  <c:v>342.47609999999997</c:v>
                </c:pt>
                <c:pt idx="16">
                  <c:v>391.74250000000001</c:v>
                </c:pt>
                <c:pt idx="17">
                  <c:v>434.22289999999998</c:v>
                </c:pt>
                <c:pt idx="18">
                  <c:v>471.43279999999999</c:v>
                </c:pt>
                <c:pt idx="19">
                  <c:v>504.43759999999997</c:v>
                </c:pt>
                <c:pt idx="20">
                  <c:v>534.01440000000002</c:v>
                </c:pt>
                <c:pt idx="21">
                  <c:v>560.74689999999998</c:v>
                </c:pt>
                <c:pt idx="22">
                  <c:v>664.58479999999997</c:v>
                </c:pt>
                <c:pt idx="23">
                  <c:v>737.46690000000001</c:v>
                </c:pt>
                <c:pt idx="24">
                  <c:v>792.53279999999995</c:v>
                </c:pt>
                <c:pt idx="25">
                  <c:v>836.17089999999996</c:v>
                </c:pt>
                <c:pt idx="26">
                  <c:v>871.94349999999997</c:v>
                </c:pt>
                <c:pt idx="27">
                  <c:v>902.02599999999995</c:v>
                </c:pt>
                <c:pt idx="28">
                  <c:v>927.83500000000004</c:v>
                </c:pt>
                <c:pt idx="29">
                  <c:v>950.33950000000004</c:v>
                </c:pt>
                <c:pt idx="30">
                  <c:v>970.22810000000004</c:v>
                </c:pt>
                <c:pt idx="31">
                  <c:v>988.00540000000001</c:v>
                </c:pt>
                <c:pt idx="32">
                  <c:v>1004.05</c:v>
                </c:pt>
                <c:pt idx="33">
                  <c:v>1018.654</c:v>
                </c:pt>
                <c:pt idx="34">
                  <c:v>1032.0440000000001</c:v>
                </c:pt>
                <c:pt idx="35">
                  <c:v>1044.4010000000001</c:v>
                </c:pt>
                <c:pt idx="36">
                  <c:v>1055.8699999999999</c:v>
                </c:pt>
                <c:pt idx="37">
                  <c:v>1066.57</c:v>
                </c:pt>
                <c:pt idx="38">
                  <c:v>1076.5989999999999</c:v>
                </c:pt>
                <c:pt idx="39">
                  <c:v>1086.038</c:v>
                </c:pt>
                <c:pt idx="40">
                  <c:v>1103.4100000000001</c:v>
                </c:pt>
                <c:pt idx="41">
                  <c:v>1119.116</c:v>
                </c:pt>
                <c:pt idx="42">
                  <c:v>1133.473</c:v>
                </c:pt>
                <c:pt idx="43">
                  <c:v>1146.721</c:v>
                </c:pt>
                <c:pt idx="44">
                  <c:v>1159.0419999999999</c:v>
                </c:pt>
                <c:pt idx="45">
                  <c:v>1170.58</c:v>
                </c:pt>
                <c:pt idx="46">
                  <c:v>1181.4480000000001</c:v>
                </c:pt>
                <c:pt idx="47">
                  <c:v>1191.739</c:v>
                </c:pt>
                <c:pt idx="48">
                  <c:v>1201.527</c:v>
                </c:pt>
                <c:pt idx="49">
                  <c:v>1210.874</c:v>
                </c:pt>
                <c:pt idx="50">
                  <c:v>1219.8309999999999</c:v>
                </c:pt>
                <c:pt idx="51">
                  <c:v>1228.441</c:v>
                </c:pt>
                <c:pt idx="52">
                  <c:v>1236.74</c:v>
                </c:pt>
                <c:pt idx="53">
                  <c:v>1244.761</c:v>
                </c:pt>
                <c:pt idx="54">
                  <c:v>1252.53</c:v>
                </c:pt>
                <c:pt idx="55">
                  <c:v>1260.069</c:v>
                </c:pt>
                <c:pt idx="56">
                  <c:v>1267.3989999999999</c:v>
                </c:pt>
                <c:pt idx="57">
                  <c:v>1274.538</c:v>
                </c:pt>
                <c:pt idx="58">
                  <c:v>1281.5</c:v>
                </c:pt>
                <c:pt idx="59">
                  <c:v>1288.3009999999999</c:v>
                </c:pt>
                <c:pt idx="60">
                  <c:v>1294.952</c:v>
                </c:pt>
                <c:pt idx="61">
                  <c:v>1301.463</c:v>
                </c:pt>
                <c:pt idx="62">
                  <c:v>1307.845</c:v>
                </c:pt>
                <c:pt idx="63">
                  <c:v>1314.106</c:v>
                </c:pt>
                <c:pt idx="64">
                  <c:v>1320.2539999999999</c:v>
                </c:pt>
                <c:pt idx="65">
                  <c:v>1326.296</c:v>
                </c:pt>
                <c:pt idx="66">
                  <c:v>1332.2380000000001</c:v>
                </c:pt>
                <c:pt idx="67">
                  <c:v>1338.086</c:v>
                </c:pt>
                <c:pt idx="68">
                  <c:v>1343.847</c:v>
                </c:pt>
                <c:pt idx="69">
                  <c:v>1349.5229999999999</c:v>
                </c:pt>
                <c:pt idx="70">
                  <c:v>1355.12</c:v>
                </c:pt>
                <c:pt idx="71">
                  <c:v>1360.643</c:v>
                </c:pt>
                <c:pt idx="72">
                  <c:v>1366.0940000000001</c:v>
                </c:pt>
                <c:pt idx="73">
                  <c:v>1371.4780000000001</c:v>
                </c:pt>
                <c:pt idx="74">
                  <c:v>1376.796</c:v>
                </c:pt>
                <c:pt idx="75">
                  <c:v>1382.0540000000001</c:v>
                </c:pt>
                <c:pt idx="76">
                  <c:v>1387.252</c:v>
                </c:pt>
                <c:pt idx="77">
                  <c:v>1392.394</c:v>
                </c:pt>
                <c:pt idx="78">
                  <c:v>1397.482</c:v>
                </c:pt>
                <c:pt idx="79">
                  <c:v>1402.519</c:v>
                </c:pt>
                <c:pt idx="80">
                  <c:v>1407.5060000000001</c:v>
                </c:pt>
                <c:pt idx="81">
                  <c:v>1412.4459999999999</c:v>
                </c:pt>
                <c:pt idx="82">
                  <c:v>1417.3389999999999</c:v>
                </c:pt>
                <c:pt idx="83">
                  <c:v>1422.1890000000001</c:v>
                </c:pt>
                <c:pt idx="84">
                  <c:v>1426.9960000000001</c:v>
                </c:pt>
                <c:pt idx="85">
                  <c:v>1431.7619999999999</c:v>
                </c:pt>
                <c:pt idx="86">
                  <c:v>1436.489</c:v>
                </c:pt>
                <c:pt idx="87">
                  <c:v>1441.1780000000001</c:v>
                </c:pt>
                <c:pt idx="88">
                  <c:v>1445.829</c:v>
                </c:pt>
                <c:pt idx="89">
                  <c:v>1450.4449999999999</c:v>
                </c:pt>
                <c:pt idx="90">
                  <c:v>1455.027</c:v>
                </c:pt>
                <c:pt idx="91">
                  <c:v>1459.575</c:v>
                </c:pt>
                <c:pt idx="92">
                  <c:v>1464.0909999999999</c:v>
                </c:pt>
                <c:pt idx="93">
                  <c:v>1468.575</c:v>
                </c:pt>
                <c:pt idx="94">
                  <c:v>1473.029</c:v>
                </c:pt>
                <c:pt idx="95">
                  <c:v>1477.453</c:v>
                </c:pt>
                <c:pt idx="96">
                  <c:v>1481.848</c:v>
                </c:pt>
                <c:pt idx="97">
                  <c:v>1486.2149999999999</c:v>
                </c:pt>
                <c:pt idx="98">
                  <c:v>1490.556</c:v>
                </c:pt>
                <c:pt idx="99">
                  <c:v>1494.8689999999999</c:v>
                </c:pt>
                <c:pt idx="100">
                  <c:v>1499.1569999999999</c:v>
                </c:pt>
                <c:pt idx="101">
                  <c:v>1503.4190000000001</c:v>
                </c:pt>
                <c:pt idx="102">
                  <c:v>1507.6569999999999</c:v>
                </c:pt>
                <c:pt idx="103">
                  <c:v>1511.8720000000001</c:v>
                </c:pt>
                <c:pt idx="104">
                  <c:v>1516.0630000000001</c:v>
                </c:pt>
                <c:pt idx="105">
                  <c:v>1520.231</c:v>
                </c:pt>
                <c:pt idx="106">
                  <c:v>1524.377</c:v>
                </c:pt>
                <c:pt idx="107">
                  <c:v>1528.501</c:v>
                </c:pt>
              </c:numCache>
            </c:numRef>
          </c:yVal>
        </c:ser>
        <c:ser>
          <c:idx val="9"/>
          <c:order val="9"/>
          <c:tx>
            <c:v>SG3 unp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'Load-Mvmnt Assessment'!$AD$8:$AD$115</c:f>
              <c:numCache>
                <c:formatCode>#,##0.00</c:formatCode>
                <c:ptCount val="108"/>
                <c:pt idx="0">
                  <c:v>0</c:v>
                </c:pt>
                <c:pt idx="1">
                  <c:v>2.14164E-4</c:v>
                </c:pt>
                <c:pt idx="2">
                  <c:v>1.624945E-3</c:v>
                </c:pt>
                <c:pt idx="3">
                  <c:v>1.3505362E-2</c:v>
                </c:pt>
                <c:pt idx="4">
                  <c:v>0.110937497</c:v>
                </c:pt>
                <c:pt idx="5">
                  <c:v>0.20049112499999999</c:v>
                </c:pt>
                <c:pt idx="6">
                  <c:v>0.27885728500000001</c:v>
                </c:pt>
                <c:pt idx="7">
                  <c:v>0.349632479</c:v>
                </c:pt>
                <c:pt idx="8">
                  <c:v>0.41480530100000002</c:v>
                </c:pt>
                <c:pt idx="9">
                  <c:v>0.475620983</c:v>
                </c:pt>
                <c:pt idx="10">
                  <c:v>0.532920371</c:v>
                </c:pt>
                <c:pt idx="11">
                  <c:v>0.58730209799999999</c:v>
                </c:pt>
                <c:pt idx="12">
                  <c:v>0.63920972200000004</c:v>
                </c:pt>
                <c:pt idx="13">
                  <c:v>0.68898243400000003</c:v>
                </c:pt>
                <c:pt idx="14">
                  <c:v>1.109550756</c:v>
                </c:pt>
                <c:pt idx="15">
                  <c:v>1.4481774249999999</c:v>
                </c:pt>
                <c:pt idx="16">
                  <c:v>1.740495476</c:v>
                </c:pt>
                <c:pt idx="17">
                  <c:v>2.0018669610000002</c:v>
                </c:pt>
                <c:pt idx="18">
                  <c:v>2.240778562</c:v>
                </c:pt>
                <c:pt idx="19">
                  <c:v>2.4625438580000001</c:v>
                </c:pt>
                <c:pt idx="20">
                  <c:v>2.670753833</c:v>
                </c:pt>
                <c:pt idx="21">
                  <c:v>2.8679654640000001</c:v>
                </c:pt>
                <c:pt idx="22">
                  <c:v>3.0560708600000002</c:v>
                </c:pt>
                <c:pt idx="23">
                  <c:v>3.9010621720000001</c:v>
                </c:pt>
                <c:pt idx="24">
                  <c:v>4.6463622740000003</c:v>
                </c:pt>
                <c:pt idx="25">
                  <c:v>5.3336873760000003</c:v>
                </c:pt>
                <c:pt idx="26">
                  <c:v>5.9834579779999997</c:v>
                </c:pt>
                <c:pt idx="27">
                  <c:v>6.6071624670000002</c:v>
                </c:pt>
                <c:pt idx="28">
                  <c:v>7.2118748530000003</c:v>
                </c:pt>
                <c:pt idx="29">
                  <c:v>7.8022381190000001</c:v>
                </c:pt>
                <c:pt idx="30">
                  <c:v>8.3814488069999999</c:v>
                </c:pt>
                <c:pt idx="31">
                  <c:v>8.9517912109999997</c:v>
                </c:pt>
                <c:pt idx="32">
                  <c:v>9.5149474289999993</c:v>
                </c:pt>
                <c:pt idx="33">
                  <c:v>10.07218714</c:v>
                </c:pt>
                <c:pt idx="34">
                  <c:v>10.624488899999999</c:v>
                </c:pt>
                <c:pt idx="35">
                  <c:v>11.17262038</c:v>
                </c:pt>
                <c:pt idx="36">
                  <c:v>11.717193229999999</c:v>
                </c:pt>
                <c:pt idx="37">
                  <c:v>12.25870132</c:v>
                </c:pt>
                <c:pt idx="38">
                  <c:v>12.797548300000001</c:v>
                </c:pt>
                <c:pt idx="39">
                  <c:v>13.334067539999999</c:v>
                </c:pt>
                <c:pt idx="40">
                  <c:v>13.86853704</c:v>
                </c:pt>
                <c:pt idx="41">
                  <c:v>14.93222647</c:v>
                </c:pt>
                <c:pt idx="42">
                  <c:v>15.99009824</c:v>
                </c:pt>
                <c:pt idx="43">
                  <c:v>17.04324454</c:v>
                </c:pt>
                <c:pt idx="44">
                  <c:v>18.092489789999998</c:v>
                </c:pt>
                <c:pt idx="45">
                  <c:v>19.13846903</c:v>
                </c:pt>
                <c:pt idx="46">
                  <c:v>20.181680109999999</c:v>
                </c:pt>
                <c:pt idx="47">
                  <c:v>21.222519399999999</c:v>
                </c:pt>
                <c:pt idx="48">
                  <c:v>22.261306780000002</c:v>
                </c:pt>
                <c:pt idx="49">
                  <c:v>23.298303629999999</c:v>
                </c:pt>
                <c:pt idx="50">
                  <c:v>24.333725780000002</c:v>
                </c:pt>
                <c:pt idx="51">
                  <c:v>25.36775329</c:v>
                </c:pt>
                <c:pt idx="52">
                  <c:v>26.400537669999999</c:v>
                </c:pt>
                <c:pt idx="53">
                  <c:v>27.432207500000001</c:v>
                </c:pt>
                <c:pt idx="54">
                  <c:v>28.462872659999999</c:v>
                </c:pt>
                <c:pt idx="55">
                  <c:v>29.49262775</c:v>
                </c:pt>
                <c:pt idx="56">
                  <c:v>30.521554689999999</c:v>
                </c:pt>
                <c:pt idx="57">
                  <c:v>31.549724860000001</c:v>
                </c:pt>
                <c:pt idx="58">
                  <c:v>32.577200779999998</c:v>
                </c:pt>
                <c:pt idx="59">
                  <c:v>33.604037509999998</c:v>
                </c:pt>
                <c:pt idx="60">
                  <c:v>34.630283740000003</c:v>
                </c:pt>
                <c:pt idx="61">
                  <c:v>35.655982719999997</c:v>
                </c:pt>
                <c:pt idx="62">
                  <c:v>36.681173059999999</c:v>
                </c:pt>
                <c:pt idx="63">
                  <c:v>37.705889310000003</c:v>
                </c:pt>
                <c:pt idx="64">
                  <c:v>38.730162569999997</c:v>
                </c:pt>
                <c:pt idx="65">
                  <c:v>39.754020840000003</c:v>
                </c:pt>
                <c:pt idx="66">
                  <c:v>40.77748948</c:v>
                </c:pt>
                <c:pt idx="67">
                  <c:v>41.800591529999998</c:v>
                </c:pt>
                <c:pt idx="68">
                  <c:v>42.823347929999997</c:v>
                </c:pt>
                <c:pt idx="69">
                  <c:v>43.845777810000001</c:v>
                </c:pt>
                <c:pt idx="70">
                  <c:v>44.867898680000003</c:v>
                </c:pt>
                <c:pt idx="71">
                  <c:v>45.889726590000002</c:v>
                </c:pt>
                <c:pt idx="72">
                  <c:v>46.91127633</c:v>
                </c:pt>
                <c:pt idx="73">
                  <c:v>47.932561499999998</c:v>
                </c:pt>
                <c:pt idx="74">
                  <c:v>48.953594680000002</c:v>
                </c:pt>
                <c:pt idx="75">
                  <c:v>49.97438751</c:v>
                </c:pt>
                <c:pt idx="76">
                  <c:v>50.994950789999997</c:v>
                </c:pt>
                <c:pt idx="77">
                  <c:v>52.01529455</c:v>
                </c:pt>
                <c:pt idx="78">
                  <c:v>53.035428119999999</c:v>
                </c:pt>
                <c:pt idx="79">
                  <c:v>54.055360219999997</c:v>
                </c:pt>
                <c:pt idx="80">
                  <c:v>55.075098959999998</c:v>
                </c:pt>
                <c:pt idx="81">
                  <c:v>56.094651970000001</c:v>
                </c:pt>
                <c:pt idx="82">
                  <c:v>57.114026359999997</c:v>
                </c:pt>
                <c:pt idx="83">
                  <c:v>58.133228809999999</c:v>
                </c:pt>
                <c:pt idx="84">
                  <c:v>59.152265620000001</c:v>
                </c:pt>
                <c:pt idx="85">
                  <c:v>60.171142690000003</c:v>
                </c:pt>
                <c:pt idx="86">
                  <c:v>61.189865580000003</c:v>
                </c:pt>
                <c:pt idx="87">
                  <c:v>62.208439550000001</c:v>
                </c:pt>
                <c:pt idx="88">
                  <c:v>63.226869550000004</c:v>
                </c:pt>
                <c:pt idx="89">
                  <c:v>64.24516027</c:v>
                </c:pt>
                <c:pt idx="90">
                  <c:v>65.263316160000002</c:v>
                </c:pt>
                <c:pt idx="91">
                  <c:v>66.281341400000002</c:v>
                </c:pt>
                <c:pt idx="92">
                  <c:v>67.299239990000004</c:v>
                </c:pt>
                <c:pt idx="93">
                  <c:v>68.317015710000007</c:v>
                </c:pt>
                <c:pt idx="94">
                  <c:v>69.334672170000005</c:v>
                </c:pt>
                <c:pt idx="95">
                  <c:v>70.352212780000002</c:v>
                </c:pt>
                <c:pt idx="96">
                  <c:v>71.369640810000007</c:v>
                </c:pt>
                <c:pt idx="97">
                  <c:v>72.386959349999998</c:v>
                </c:pt>
                <c:pt idx="98">
                  <c:v>73.40417137</c:v>
                </c:pt>
                <c:pt idx="99">
                  <c:v>74.421279709999993</c:v>
                </c:pt>
                <c:pt idx="100">
                  <c:v>75.43828705</c:v>
                </c:pt>
                <c:pt idx="101">
                  <c:v>76.455195979999999</c:v>
                </c:pt>
                <c:pt idx="102">
                  <c:v>77.472008979999998</c:v>
                </c:pt>
                <c:pt idx="103">
                  <c:v>78.488728409999993</c:v>
                </c:pt>
                <c:pt idx="104">
                  <c:v>79.505356539999994</c:v>
                </c:pt>
                <c:pt idx="105">
                  <c:v>80.521895540000003</c:v>
                </c:pt>
              </c:numCache>
            </c:numRef>
          </c:xVal>
          <c:yVal>
            <c:numRef>
              <c:f>'Load-Mvmnt Assessment'!$Y$8:$Y$115</c:f>
              <c:numCache>
                <c:formatCode>#,##0</c:formatCode>
                <c:ptCount val="108"/>
                <c:pt idx="0">
                  <c:v>0</c:v>
                </c:pt>
                <c:pt idx="1">
                  <c:v>0.16934949999999999</c:v>
                </c:pt>
                <c:pt idx="2">
                  <c:v>1.2819160000000001</c:v>
                </c:pt>
                <c:pt idx="3">
                  <c:v>10.540459999999999</c:v>
                </c:pt>
                <c:pt idx="4">
                  <c:v>80.31747</c:v>
                </c:pt>
                <c:pt idx="5">
                  <c:v>136.64340000000001</c:v>
                </c:pt>
                <c:pt idx="6">
                  <c:v>181.1987</c:v>
                </c:pt>
                <c:pt idx="7">
                  <c:v>218.35230000000001</c:v>
                </c:pt>
                <c:pt idx="8">
                  <c:v>250.38040000000001</c:v>
                </c:pt>
                <c:pt idx="9">
                  <c:v>278.6343</c:v>
                </c:pt>
                <c:pt idx="10">
                  <c:v>303.9855</c:v>
                </c:pt>
                <c:pt idx="11">
                  <c:v>327.0299</c:v>
                </c:pt>
                <c:pt idx="12">
                  <c:v>348.19349999999997</c:v>
                </c:pt>
                <c:pt idx="13">
                  <c:v>367.79129999999998</c:v>
                </c:pt>
                <c:pt idx="14">
                  <c:v>512.5145</c:v>
                </c:pt>
                <c:pt idx="15">
                  <c:v>609.70979999999997</c:v>
                </c:pt>
                <c:pt idx="16">
                  <c:v>683.78930000000003</c:v>
                </c:pt>
                <c:pt idx="17">
                  <c:v>743.73209999999995</c:v>
                </c:pt>
                <c:pt idx="18">
                  <c:v>794.00120000000004</c:v>
                </c:pt>
                <c:pt idx="19">
                  <c:v>837.19050000000004</c:v>
                </c:pt>
                <c:pt idx="20">
                  <c:v>874.95899999999995</c:v>
                </c:pt>
                <c:pt idx="21">
                  <c:v>908.43949999999995</c:v>
                </c:pt>
                <c:pt idx="22">
                  <c:v>938.44209999999998</c:v>
                </c:pt>
                <c:pt idx="23">
                  <c:v>1053.1320000000001</c:v>
                </c:pt>
                <c:pt idx="24">
                  <c:v>1132.29</c:v>
                </c:pt>
                <c:pt idx="25">
                  <c:v>1191.5450000000001</c:v>
                </c:pt>
                <c:pt idx="26">
                  <c:v>1238.221</c:v>
                </c:pt>
                <c:pt idx="27">
                  <c:v>1276.318</c:v>
                </c:pt>
                <c:pt idx="28">
                  <c:v>1308.248</c:v>
                </c:pt>
                <c:pt idx="29">
                  <c:v>1335.567</c:v>
                </c:pt>
                <c:pt idx="30">
                  <c:v>1359.3330000000001</c:v>
                </c:pt>
                <c:pt idx="31">
                  <c:v>1380.2929999999999</c:v>
                </c:pt>
                <c:pt idx="32">
                  <c:v>1398.9929999999999</c:v>
                </c:pt>
                <c:pt idx="33">
                  <c:v>1415.8430000000001</c:v>
                </c:pt>
                <c:pt idx="34">
                  <c:v>1431.155</c:v>
                </c:pt>
                <c:pt idx="35">
                  <c:v>1445.175</c:v>
                </c:pt>
                <c:pt idx="36">
                  <c:v>1458.095</c:v>
                </c:pt>
                <c:pt idx="37">
                  <c:v>1470.0709999999999</c:v>
                </c:pt>
                <c:pt idx="38">
                  <c:v>1481.23</c:v>
                </c:pt>
                <c:pt idx="39">
                  <c:v>1491.6769999999999</c:v>
                </c:pt>
                <c:pt idx="40">
                  <c:v>1501.499</c:v>
                </c:pt>
                <c:pt idx="41">
                  <c:v>1519.5440000000001</c:v>
                </c:pt>
                <c:pt idx="42">
                  <c:v>1535.826</c:v>
                </c:pt>
                <c:pt idx="43">
                  <c:v>1550.682</c:v>
                </c:pt>
                <c:pt idx="44">
                  <c:v>1564.366</c:v>
                </c:pt>
                <c:pt idx="45">
                  <c:v>1577.0719999999999</c:v>
                </c:pt>
                <c:pt idx="46">
                  <c:v>1588.951</c:v>
                </c:pt>
                <c:pt idx="47">
                  <c:v>1600.125</c:v>
                </c:pt>
                <c:pt idx="48">
                  <c:v>1610.692</c:v>
                </c:pt>
                <c:pt idx="49">
                  <c:v>1620.729</c:v>
                </c:pt>
                <c:pt idx="50">
                  <c:v>1630.3030000000001</c:v>
                </c:pt>
                <c:pt idx="51">
                  <c:v>1639.4670000000001</c:v>
                </c:pt>
                <c:pt idx="52">
                  <c:v>1648.2670000000001</c:v>
                </c:pt>
                <c:pt idx="53">
                  <c:v>1656.742</c:v>
                </c:pt>
                <c:pt idx="54">
                  <c:v>1664.924</c:v>
                </c:pt>
                <c:pt idx="55">
                  <c:v>1672.8420000000001</c:v>
                </c:pt>
                <c:pt idx="56">
                  <c:v>1680.521</c:v>
                </c:pt>
                <c:pt idx="57">
                  <c:v>1687.981</c:v>
                </c:pt>
                <c:pt idx="58">
                  <c:v>1695.241</c:v>
                </c:pt>
                <c:pt idx="59">
                  <c:v>1702.317</c:v>
                </c:pt>
                <c:pt idx="60">
                  <c:v>1709.2239999999999</c:v>
                </c:pt>
                <c:pt idx="61">
                  <c:v>1715.9749999999999</c:v>
                </c:pt>
                <c:pt idx="62">
                  <c:v>1722.58</c:v>
                </c:pt>
                <c:pt idx="63">
                  <c:v>1729.0509999999999</c:v>
                </c:pt>
                <c:pt idx="64">
                  <c:v>1735.396</c:v>
                </c:pt>
                <c:pt idx="65">
                  <c:v>1741.623</c:v>
                </c:pt>
                <c:pt idx="66">
                  <c:v>1747.741</c:v>
                </c:pt>
                <c:pt idx="67">
                  <c:v>1753.7550000000001</c:v>
                </c:pt>
                <c:pt idx="68">
                  <c:v>1759.671</c:v>
                </c:pt>
                <c:pt idx="69">
                  <c:v>1765.4960000000001</c:v>
                </c:pt>
                <c:pt idx="70">
                  <c:v>1771.2339999999999</c:v>
                </c:pt>
                <c:pt idx="71">
                  <c:v>1776.8910000000001</c:v>
                </c:pt>
                <c:pt idx="72">
                  <c:v>1782.4690000000001</c:v>
                </c:pt>
                <c:pt idx="73">
                  <c:v>1787.9739999999999</c:v>
                </c:pt>
                <c:pt idx="74">
                  <c:v>1793.4090000000001</c:v>
                </c:pt>
                <c:pt idx="75">
                  <c:v>1798.777</c:v>
                </c:pt>
                <c:pt idx="76">
                  <c:v>1804.0820000000001</c:v>
                </c:pt>
                <c:pt idx="77">
                  <c:v>1809.326</c:v>
                </c:pt>
                <c:pt idx="78">
                  <c:v>1814.511</c:v>
                </c:pt>
                <c:pt idx="79">
                  <c:v>1819.6410000000001</c:v>
                </c:pt>
                <c:pt idx="80">
                  <c:v>1824.7180000000001</c:v>
                </c:pt>
                <c:pt idx="81">
                  <c:v>1829.7439999999999</c:v>
                </c:pt>
                <c:pt idx="82">
                  <c:v>1834.721</c:v>
                </c:pt>
                <c:pt idx="83">
                  <c:v>1839.6510000000001</c:v>
                </c:pt>
                <c:pt idx="84">
                  <c:v>1844.5350000000001</c:v>
                </c:pt>
                <c:pt idx="85">
                  <c:v>1849.376</c:v>
                </c:pt>
                <c:pt idx="86">
                  <c:v>1854.174</c:v>
                </c:pt>
                <c:pt idx="87">
                  <c:v>1858.932</c:v>
                </c:pt>
                <c:pt idx="88">
                  <c:v>1863.6510000000001</c:v>
                </c:pt>
                <c:pt idx="89">
                  <c:v>1868.3320000000001</c:v>
                </c:pt>
                <c:pt idx="90">
                  <c:v>1872.9770000000001</c:v>
                </c:pt>
                <c:pt idx="91">
                  <c:v>1877.586</c:v>
                </c:pt>
                <c:pt idx="92">
                  <c:v>1882.1610000000001</c:v>
                </c:pt>
                <c:pt idx="93">
                  <c:v>1886.702</c:v>
                </c:pt>
                <c:pt idx="94">
                  <c:v>1891.211</c:v>
                </c:pt>
                <c:pt idx="95">
                  <c:v>1895.6890000000001</c:v>
                </c:pt>
                <c:pt idx="96">
                  <c:v>1900.1369999999999</c:v>
                </c:pt>
                <c:pt idx="97">
                  <c:v>1904.5550000000001</c:v>
                </c:pt>
                <c:pt idx="98">
                  <c:v>1908.9449999999999</c:v>
                </c:pt>
                <c:pt idx="99">
                  <c:v>1913.306</c:v>
                </c:pt>
                <c:pt idx="100">
                  <c:v>1917.6410000000001</c:v>
                </c:pt>
                <c:pt idx="101">
                  <c:v>1921.9490000000001</c:v>
                </c:pt>
                <c:pt idx="102">
                  <c:v>1926.232</c:v>
                </c:pt>
                <c:pt idx="103">
                  <c:v>1930.489</c:v>
                </c:pt>
                <c:pt idx="104">
                  <c:v>1934.722</c:v>
                </c:pt>
                <c:pt idx="105">
                  <c:v>1938.932</c:v>
                </c:pt>
              </c:numCache>
            </c:numRef>
          </c:yVal>
        </c:ser>
        <c:ser>
          <c:idx val="10"/>
          <c:order val="10"/>
          <c:tx>
            <c:v>SG2 unp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'Load-Mvmnt Assessment'!$AJ$8:$AJ$154</c:f>
              <c:numCache>
                <c:formatCode>#,##0.00</c:formatCode>
                <c:ptCount val="147"/>
                <c:pt idx="0">
                  <c:v>0</c:v>
                </c:pt>
                <c:pt idx="1">
                  <c:v>2.8982410000000002E-3</c:v>
                </c:pt>
                <c:pt idx="2">
                  <c:v>3.1861279999999999E-3</c:v>
                </c:pt>
                <c:pt idx="3">
                  <c:v>3.2498560000000002E-3</c:v>
                </c:pt>
                <c:pt idx="4">
                  <c:v>3.3159019999999999E-3</c:v>
                </c:pt>
                <c:pt idx="5">
                  <c:v>3.3843950000000001E-3</c:v>
                </c:pt>
                <c:pt idx="6">
                  <c:v>3.4554719999999998E-3</c:v>
                </c:pt>
                <c:pt idx="7">
                  <c:v>3.5292819999999999E-3</c:v>
                </c:pt>
                <c:pt idx="8">
                  <c:v>3.6059780000000001E-3</c:v>
                </c:pt>
                <c:pt idx="9">
                  <c:v>3.685729E-3</c:v>
                </c:pt>
                <c:pt idx="10">
                  <c:v>3.7687100000000002E-3</c:v>
                </c:pt>
                <c:pt idx="11">
                  <c:v>3.8551100000000001E-3</c:v>
                </c:pt>
                <c:pt idx="12">
                  <c:v>3.9451310000000002E-3</c:v>
                </c:pt>
                <c:pt idx="13">
                  <c:v>4.0389859999999996E-3</c:v>
                </c:pt>
                <c:pt idx="14">
                  <c:v>4.1369049999999997E-3</c:v>
                </c:pt>
                <c:pt idx="15">
                  <c:v>4.2391299999999998E-3</c:v>
                </c:pt>
                <c:pt idx="16">
                  <c:v>4.3459220000000003E-3</c:v>
                </c:pt>
                <c:pt idx="17">
                  <c:v>4.4575580000000004E-3</c:v>
                </c:pt>
                <c:pt idx="18">
                  <c:v>5.0995759999999998E-3</c:v>
                </c:pt>
                <c:pt idx="19">
                  <c:v>5.9178779999999997E-3</c:v>
                </c:pt>
                <c:pt idx="20">
                  <c:v>6.1082719999999997E-3</c:v>
                </c:pt>
                <c:pt idx="21">
                  <c:v>6.3091240000000002E-3</c:v>
                </c:pt>
                <c:pt idx="22">
                  <c:v>6.5212539999999998E-3</c:v>
                </c:pt>
                <c:pt idx="23">
                  <c:v>6.7455980000000002E-3</c:v>
                </c:pt>
                <c:pt idx="24">
                  <c:v>6.9832289999999997E-3</c:v>
                </c:pt>
                <c:pt idx="25">
                  <c:v>7.2354029999999996E-3</c:v>
                </c:pt>
                <c:pt idx="26">
                  <c:v>7.5036069999999998E-3</c:v>
                </c:pt>
                <c:pt idx="27">
                  <c:v>7.789631E-3</c:v>
                </c:pt>
                <c:pt idx="28">
                  <c:v>8.0956610000000005E-3</c:v>
                </c:pt>
                <c:pt idx="29">
                  <c:v>8.4244119999999992E-3</c:v>
                </c:pt>
                <c:pt idx="30">
                  <c:v>8.7793009999999998E-3</c:v>
                </c:pt>
                <c:pt idx="31">
                  <c:v>9.1646869999999995E-3</c:v>
                </c:pt>
                <c:pt idx="32">
                  <c:v>9.5861980000000006E-3</c:v>
                </c:pt>
                <c:pt idx="33">
                  <c:v>1.0051183E-2</c:v>
                </c:pt>
                <c:pt idx="34">
                  <c:v>1.0569327E-2</c:v>
                </c:pt>
                <c:pt idx="35">
                  <c:v>1.1153522000000001E-2</c:v>
                </c:pt>
                <c:pt idx="36">
                  <c:v>1.1821091000000001E-2</c:v>
                </c:pt>
                <c:pt idx="37">
                  <c:v>1.2595591E-2</c:v>
                </c:pt>
                <c:pt idx="38">
                  <c:v>1.3509597999999999E-2</c:v>
                </c:pt>
                <c:pt idx="39">
                  <c:v>1.4609311999999999E-2</c:v>
                </c:pt>
                <c:pt idx="40">
                  <c:v>1.5962886999999999E-2</c:v>
                </c:pt>
                <c:pt idx="41">
                  <c:v>1.7676797000000001E-2</c:v>
                </c:pt>
                <c:pt idx="42">
                  <c:v>1.9930972000000002E-2</c:v>
                </c:pt>
                <c:pt idx="43">
                  <c:v>2.3068241999999999E-2</c:v>
                </c:pt>
                <c:pt idx="44">
                  <c:v>2.7935379E-2</c:v>
                </c:pt>
                <c:pt idx="45">
                  <c:v>3.7927628999999997E-2</c:v>
                </c:pt>
                <c:pt idx="46">
                  <c:v>7.3853947000000003E-2</c:v>
                </c:pt>
                <c:pt idx="47">
                  <c:v>0.27678209100000001</c:v>
                </c:pt>
                <c:pt idx="48">
                  <c:v>0.44190738699999998</c:v>
                </c:pt>
                <c:pt idx="49">
                  <c:v>0.57853702200000001</c:v>
                </c:pt>
                <c:pt idx="50">
                  <c:v>0.69732038600000001</c:v>
                </c:pt>
                <c:pt idx="51">
                  <c:v>0.80358178700000005</c:v>
                </c:pt>
                <c:pt idx="52">
                  <c:v>0.90046522799999995</c:v>
                </c:pt>
                <c:pt idx="53">
                  <c:v>0.99000743899999999</c:v>
                </c:pt>
                <c:pt idx="54">
                  <c:v>1.0736125510000001</c:v>
                </c:pt>
                <c:pt idx="55">
                  <c:v>1.1522938460000001</c:v>
                </c:pt>
                <c:pt idx="56">
                  <c:v>1.2268089209999999</c:v>
                </c:pt>
                <c:pt idx="57">
                  <c:v>1.8288290659999999</c:v>
                </c:pt>
                <c:pt idx="58">
                  <c:v>2.2882593779999998</c:v>
                </c:pt>
                <c:pt idx="59">
                  <c:v>2.672144071</c:v>
                </c:pt>
                <c:pt idx="60">
                  <c:v>3.007301166</c:v>
                </c:pt>
                <c:pt idx="61">
                  <c:v>3.3078819259999999</c:v>
                </c:pt>
                <c:pt idx="62">
                  <c:v>3.582478402</c:v>
                </c:pt>
                <c:pt idx="63">
                  <c:v>3.8367714620000002</c:v>
                </c:pt>
                <c:pt idx="64">
                  <c:v>4.0747405160000003</c:v>
                </c:pt>
                <c:pt idx="65">
                  <c:v>4.2992930109999996</c:v>
                </c:pt>
                <c:pt idx="66">
                  <c:v>5.2828925240000002</c:v>
                </c:pt>
                <c:pt idx="67">
                  <c:v>6.1231061679999996</c:v>
                </c:pt>
                <c:pt idx="68">
                  <c:v>6.8809998410000004</c:v>
                </c:pt>
                <c:pt idx="69">
                  <c:v>7.5860174159999998</c:v>
                </c:pt>
                <c:pt idx="70">
                  <c:v>8.2545600589999992</c:v>
                </c:pt>
                <c:pt idx="71">
                  <c:v>8.8966542329999996</c:v>
                </c:pt>
                <c:pt idx="72">
                  <c:v>9.5188442389999999</c:v>
                </c:pt>
                <c:pt idx="73">
                  <c:v>10.12561554</c:v>
                </c:pt>
                <c:pt idx="74">
                  <c:v>10.72016165</c:v>
                </c:pt>
                <c:pt idx="75">
                  <c:v>11.304826820000001</c:v>
                </c:pt>
                <c:pt idx="76">
                  <c:v>11.88137573</c:v>
                </c:pt>
                <c:pt idx="77">
                  <c:v>12.45116511</c:v>
                </c:pt>
                <c:pt idx="78">
                  <c:v>13.015257070000001</c:v>
                </c:pt>
                <c:pt idx="79">
                  <c:v>13.57449615</c:v>
                </c:pt>
                <c:pt idx="80">
                  <c:v>14.12956308</c:v>
                </c:pt>
                <c:pt idx="81">
                  <c:v>14.68101328</c:v>
                </c:pt>
                <c:pt idx="82">
                  <c:v>15.22930474</c:v>
                </c:pt>
                <c:pt idx="83">
                  <c:v>15.774818850000001</c:v>
                </c:pt>
                <c:pt idx="84">
                  <c:v>16.858747189999999</c:v>
                </c:pt>
                <c:pt idx="85">
                  <c:v>17.93482449</c:v>
                </c:pt>
                <c:pt idx="86">
                  <c:v>19.004540729999999</c:v>
                </c:pt>
                <c:pt idx="87">
                  <c:v>20.069018079999999</c:v>
                </c:pt>
                <c:pt idx="88">
                  <c:v>21.129119129999999</c:v>
                </c:pt>
                <c:pt idx="89">
                  <c:v>22.18551875</c:v>
                </c:pt>
                <c:pt idx="90">
                  <c:v>23.238753280000001</c:v>
                </c:pt>
                <c:pt idx="91">
                  <c:v>24.289254809999999</c:v>
                </c:pt>
                <c:pt idx="92">
                  <c:v>25.337375739999999</c:v>
                </c:pt>
                <c:pt idx="93">
                  <c:v>26.383406650000001</c:v>
                </c:pt>
                <c:pt idx="94">
                  <c:v>27.42758954</c:v>
                </c:pt>
                <c:pt idx="95">
                  <c:v>28.470127770000001</c:v>
                </c:pt>
                <c:pt idx="96">
                  <c:v>29.511193639999998</c:v>
                </c:pt>
                <c:pt idx="97">
                  <c:v>30.550934210000001</c:v>
                </c:pt>
                <c:pt idx="98">
                  <c:v>31.589475889999999</c:v>
                </c:pt>
                <c:pt idx="99">
                  <c:v>32.626928040000003</c:v>
                </c:pt>
                <c:pt idx="100">
                  <c:v>33.6633858</c:v>
                </c:pt>
                <c:pt idx="101">
                  <c:v>34.698932409999998</c:v>
                </c:pt>
                <c:pt idx="102">
                  <c:v>35.733641069999997</c:v>
                </c:pt>
                <c:pt idx="103">
                  <c:v>36.767576470000002</c:v>
                </c:pt>
                <c:pt idx="104">
                  <c:v>37.800795979999997</c:v>
                </c:pt>
                <c:pt idx="105">
                  <c:v>38.833350780000004</c:v>
                </c:pt>
                <c:pt idx="106">
                  <c:v>39.865286609999998</c:v>
                </c:pt>
                <c:pt idx="107">
                  <c:v>40.89664458</c:v>
                </c:pt>
                <c:pt idx="108">
                  <c:v>41.927461710000003</c:v>
                </c:pt>
                <c:pt idx="109">
                  <c:v>42.957771459999996</c:v>
                </c:pt>
                <c:pt idx="110">
                  <c:v>43.987604210000001</c:v>
                </c:pt>
                <c:pt idx="111">
                  <c:v>45.016987540000002</c:v>
                </c:pt>
                <c:pt idx="112">
                  <c:v>46.045946649999998</c:v>
                </c:pt>
                <c:pt idx="113">
                  <c:v>47.07450455</c:v>
                </c:pt>
                <c:pt idx="114">
                  <c:v>48.102682350000002</c:v>
                </c:pt>
                <c:pt idx="115">
                  <c:v>49.13049943</c:v>
                </c:pt>
                <c:pt idx="116">
                  <c:v>50.157973669999997</c:v>
                </c:pt>
                <c:pt idx="117">
                  <c:v>51.185121549999998</c:v>
                </c:pt>
                <c:pt idx="118">
                  <c:v>52.21195831</c:v>
                </c:pt>
                <c:pt idx="119">
                  <c:v>53.23849809</c:v>
                </c:pt>
                <c:pt idx="120">
                  <c:v>54.264754000000003</c:v>
                </c:pt>
                <c:pt idx="121">
                  <c:v>55.290738249999997</c:v>
                </c:pt>
                <c:pt idx="122">
                  <c:v>56.316462209999997</c:v>
                </c:pt>
                <c:pt idx="123">
                  <c:v>57.341936500000003</c:v>
                </c:pt>
                <c:pt idx="124">
                  <c:v>58.367171030000002</c:v>
                </c:pt>
                <c:pt idx="125">
                  <c:v>59.392175090000002</c:v>
                </c:pt>
                <c:pt idx="126">
                  <c:v>60.416957400000001</c:v>
                </c:pt>
                <c:pt idx="127">
                  <c:v>61.441526140000001</c:v>
                </c:pt>
                <c:pt idx="128">
                  <c:v>62.465888980000003</c:v>
                </c:pt>
                <c:pt idx="129">
                  <c:v>63.490053179999997</c:v>
                </c:pt>
                <c:pt idx="130">
                  <c:v>64.514025559999993</c:v>
                </c:pt>
                <c:pt idx="131">
                  <c:v>65.537812560000006</c:v>
                </c:pt>
                <c:pt idx="132">
                  <c:v>66.561420260000006</c:v>
                </c:pt>
                <c:pt idx="133">
                  <c:v>67.584854419999999</c:v>
                </c:pt>
                <c:pt idx="134">
                  <c:v>68.608120510000006</c:v>
                </c:pt>
                <c:pt idx="135">
                  <c:v>69.631223680000005</c:v>
                </c:pt>
                <c:pt idx="136">
                  <c:v>70.654168850000005</c:v>
                </c:pt>
                <c:pt idx="137">
                  <c:v>71.67696067</c:v>
                </c:pt>
                <c:pt idx="138">
                  <c:v>72.699603580000002</c:v>
                </c:pt>
                <c:pt idx="139">
                  <c:v>73.722101789999996</c:v>
                </c:pt>
                <c:pt idx="140">
                  <c:v>74.744459329999998</c:v>
                </c:pt>
                <c:pt idx="141">
                  <c:v>75.766680030000003</c:v>
                </c:pt>
                <c:pt idx="142">
                  <c:v>76.788767530000001</c:v>
                </c:pt>
                <c:pt idx="143">
                  <c:v>77.810725340000005</c:v>
                </c:pt>
                <c:pt idx="144">
                  <c:v>78.832556789999998</c:v>
                </c:pt>
                <c:pt idx="145">
                  <c:v>79.854265069999997</c:v>
                </c:pt>
                <c:pt idx="146">
                  <c:v>80.875853230000004</c:v>
                </c:pt>
              </c:numCache>
            </c:numRef>
          </c:xVal>
          <c:yVal>
            <c:numRef>
              <c:f>'Load-Mvmnt Assessment'!$AE$8:$AE$154</c:f>
              <c:numCache>
                <c:formatCode>#,##0</c:formatCode>
                <c:ptCount val="147"/>
                <c:pt idx="0">
                  <c:v>0</c:v>
                </c:pt>
                <c:pt idx="1">
                  <c:v>6.9041290000000002</c:v>
                </c:pt>
                <c:pt idx="2">
                  <c:v>7.483142</c:v>
                </c:pt>
                <c:pt idx="3">
                  <c:v>7.6083809999999996</c:v>
                </c:pt>
                <c:pt idx="4">
                  <c:v>7.7371179999999997</c:v>
                </c:pt>
                <c:pt idx="5">
                  <c:v>7.8695240000000002</c:v>
                </c:pt>
                <c:pt idx="6">
                  <c:v>8.0057790000000004</c:v>
                </c:pt>
                <c:pt idx="7">
                  <c:v>8.1460760000000008</c:v>
                </c:pt>
                <c:pt idx="8">
                  <c:v>8.2906200000000005</c:v>
                </c:pt>
                <c:pt idx="9">
                  <c:v>8.4396260000000005</c:v>
                </c:pt>
                <c:pt idx="10">
                  <c:v>8.5933270000000004</c:v>
                </c:pt>
                <c:pt idx="11">
                  <c:v>8.7519650000000002</c:v>
                </c:pt>
                <c:pt idx="12">
                  <c:v>8.9158039999999996</c:v>
                </c:pt>
                <c:pt idx="13">
                  <c:v>9.0851209999999991</c:v>
                </c:pt>
                <c:pt idx="14">
                  <c:v>9.2602119999999992</c:v>
                </c:pt>
                <c:pt idx="15">
                  <c:v>9.4413929999999997</c:v>
                </c:pt>
                <c:pt idx="16">
                  <c:v>9.6289979999999993</c:v>
                </c:pt>
                <c:pt idx="17">
                  <c:v>9.8233870000000003</c:v>
                </c:pt>
                <c:pt idx="18">
                  <c:v>10.91147</c:v>
                </c:pt>
                <c:pt idx="19">
                  <c:v>12.239990000000001</c:v>
                </c:pt>
                <c:pt idx="20">
                  <c:v>12.54166</c:v>
                </c:pt>
                <c:pt idx="21">
                  <c:v>12.857279999999999</c:v>
                </c:pt>
                <c:pt idx="22">
                  <c:v>13.18787</c:v>
                </c:pt>
                <c:pt idx="23">
                  <c:v>13.534599999999999</c:v>
                </c:pt>
                <c:pt idx="24">
                  <c:v>13.8988</c:v>
                </c:pt>
                <c:pt idx="25">
                  <c:v>14.28199</c:v>
                </c:pt>
                <c:pt idx="26">
                  <c:v>14.685969999999999</c:v>
                </c:pt>
                <c:pt idx="27">
                  <c:v>15.112869999999999</c:v>
                </c:pt>
                <c:pt idx="28">
                  <c:v>15.565250000000001</c:v>
                </c:pt>
                <c:pt idx="29">
                  <c:v>16.04626</c:v>
                </c:pt>
                <c:pt idx="30">
                  <c:v>16.559750000000001</c:v>
                </c:pt>
                <c:pt idx="31">
                  <c:v>17.110610000000001</c:v>
                </c:pt>
                <c:pt idx="32">
                  <c:v>17.704979999999999</c:v>
                </c:pt>
                <c:pt idx="33">
                  <c:v>18.350750000000001</c:v>
                </c:pt>
                <c:pt idx="34">
                  <c:v>19.058150000000001</c:v>
                </c:pt>
                <c:pt idx="35">
                  <c:v>19.840520000000001</c:v>
                </c:pt>
                <c:pt idx="36">
                  <c:v>20.715450000000001</c:v>
                </c:pt>
                <c:pt idx="37">
                  <c:v>21.70646</c:v>
                </c:pt>
                <c:pt idx="38">
                  <c:v>22.84554</c:v>
                </c:pt>
                <c:pt idx="39">
                  <c:v>24.177440000000001</c:v>
                </c:pt>
                <c:pt idx="40">
                  <c:v>25.767440000000001</c:v>
                </c:pt>
                <c:pt idx="41">
                  <c:v>27.716560000000001</c:v>
                </c:pt>
                <c:pt idx="42">
                  <c:v>30.193169999999999</c:v>
                </c:pt>
                <c:pt idx="43">
                  <c:v>33.507719999999999</c:v>
                </c:pt>
                <c:pt idx="44">
                  <c:v>38.363720000000001</c:v>
                </c:pt>
                <c:pt idx="45">
                  <c:v>47.127290000000002</c:v>
                </c:pt>
                <c:pt idx="46">
                  <c:v>70.943299999999994</c:v>
                </c:pt>
                <c:pt idx="47">
                  <c:v>167.11969999999999</c:v>
                </c:pt>
                <c:pt idx="48">
                  <c:v>233.51159999999999</c:v>
                </c:pt>
                <c:pt idx="49">
                  <c:v>284.20119999999997</c:v>
                </c:pt>
                <c:pt idx="50">
                  <c:v>325.76949999999999</c:v>
                </c:pt>
                <c:pt idx="51">
                  <c:v>361.24110000000002</c:v>
                </c:pt>
                <c:pt idx="52">
                  <c:v>392.3134</c:v>
                </c:pt>
                <c:pt idx="53">
                  <c:v>420.04660000000001</c:v>
                </c:pt>
                <c:pt idx="54">
                  <c:v>445.15100000000001</c:v>
                </c:pt>
                <c:pt idx="55">
                  <c:v>468.12670000000003</c:v>
                </c:pt>
                <c:pt idx="56">
                  <c:v>489.34010000000001</c:v>
                </c:pt>
                <c:pt idx="57">
                  <c:v>644.42930000000001</c:v>
                </c:pt>
                <c:pt idx="58">
                  <c:v>747.27020000000005</c:v>
                </c:pt>
                <c:pt idx="59">
                  <c:v>825.02200000000005</c:v>
                </c:pt>
                <c:pt idx="60">
                  <c:v>887.55489999999998</c:v>
                </c:pt>
                <c:pt idx="61">
                  <c:v>939.73749999999995</c:v>
                </c:pt>
                <c:pt idx="62">
                  <c:v>984.3827</c:v>
                </c:pt>
                <c:pt idx="63">
                  <c:v>1023.2809999999999</c:v>
                </c:pt>
                <c:pt idx="64">
                  <c:v>1057.6479999999999</c:v>
                </c:pt>
                <c:pt idx="65">
                  <c:v>1088.3520000000001</c:v>
                </c:pt>
                <c:pt idx="66">
                  <c:v>1204.857</c:v>
                </c:pt>
                <c:pt idx="67">
                  <c:v>1284.3689999999999</c:v>
                </c:pt>
                <c:pt idx="68">
                  <c:v>1343.319</c:v>
                </c:pt>
                <c:pt idx="69">
                  <c:v>1389.354</c:v>
                </c:pt>
                <c:pt idx="70">
                  <c:v>1426.6279999999999</c:v>
                </c:pt>
                <c:pt idx="71">
                  <c:v>1457.636</c:v>
                </c:pt>
                <c:pt idx="72">
                  <c:v>1483.982</c:v>
                </c:pt>
                <c:pt idx="73">
                  <c:v>1506.752</c:v>
                </c:pt>
                <c:pt idx="74">
                  <c:v>1526.713</c:v>
                </c:pt>
                <c:pt idx="75">
                  <c:v>1544.422</c:v>
                </c:pt>
                <c:pt idx="76">
                  <c:v>1560.2929999999999</c:v>
                </c:pt>
                <c:pt idx="77">
                  <c:v>1574.6469999999999</c:v>
                </c:pt>
                <c:pt idx="78">
                  <c:v>1587.7280000000001</c:v>
                </c:pt>
                <c:pt idx="79">
                  <c:v>1599.7329999999999</c:v>
                </c:pt>
                <c:pt idx="80">
                  <c:v>1610.819</c:v>
                </c:pt>
                <c:pt idx="81">
                  <c:v>1621.1120000000001</c:v>
                </c:pt>
                <c:pt idx="82">
                  <c:v>1630.7159999999999</c:v>
                </c:pt>
                <c:pt idx="83">
                  <c:v>1639.7180000000001</c:v>
                </c:pt>
                <c:pt idx="84">
                  <c:v>1656.194</c:v>
                </c:pt>
                <c:pt idx="85">
                  <c:v>1670.9939999999999</c:v>
                </c:pt>
                <c:pt idx="86">
                  <c:v>1684.4480000000001</c:v>
                </c:pt>
                <c:pt idx="87">
                  <c:v>1696.8040000000001</c:v>
                </c:pt>
                <c:pt idx="88">
                  <c:v>1708.251</c:v>
                </c:pt>
                <c:pt idx="89">
                  <c:v>1718.9359999999999</c:v>
                </c:pt>
                <c:pt idx="90">
                  <c:v>1728.973</c:v>
                </c:pt>
                <c:pt idx="91">
                  <c:v>1738.4570000000001</c:v>
                </c:pt>
                <c:pt idx="92">
                  <c:v>1747.461</c:v>
                </c:pt>
                <c:pt idx="93">
                  <c:v>1756.047</c:v>
                </c:pt>
                <c:pt idx="94">
                  <c:v>1764.2670000000001</c:v>
                </c:pt>
                <c:pt idx="95">
                  <c:v>1772.162</c:v>
                </c:pt>
                <c:pt idx="96">
                  <c:v>1779.768</c:v>
                </c:pt>
                <c:pt idx="97">
                  <c:v>1787.116</c:v>
                </c:pt>
                <c:pt idx="98">
                  <c:v>1794.232</c:v>
                </c:pt>
                <c:pt idx="99">
                  <c:v>1801.1379999999999</c:v>
                </c:pt>
                <c:pt idx="100">
                  <c:v>1807.8530000000001</c:v>
                </c:pt>
                <c:pt idx="101">
                  <c:v>1814.394</c:v>
                </c:pt>
                <c:pt idx="102">
                  <c:v>1820.777</c:v>
                </c:pt>
                <c:pt idx="103">
                  <c:v>1827.0129999999999</c:v>
                </c:pt>
                <c:pt idx="104">
                  <c:v>1833.115</c:v>
                </c:pt>
                <c:pt idx="105">
                  <c:v>1839.0920000000001</c:v>
                </c:pt>
                <c:pt idx="106">
                  <c:v>1844.953</c:v>
                </c:pt>
                <c:pt idx="107">
                  <c:v>1850.7080000000001</c:v>
                </c:pt>
                <c:pt idx="108">
                  <c:v>1856.3620000000001</c:v>
                </c:pt>
                <c:pt idx="109">
                  <c:v>1861.922</c:v>
                </c:pt>
                <c:pt idx="110">
                  <c:v>1867.395</c:v>
                </c:pt>
                <c:pt idx="111">
                  <c:v>1872.7850000000001</c:v>
                </c:pt>
                <c:pt idx="112">
                  <c:v>1878.098</c:v>
                </c:pt>
                <c:pt idx="113">
                  <c:v>1883.337</c:v>
                </c:pt>
                <c:pt idx="114">
                  <c:v>1888.508</c:v>
                </c:pt>
                <c:pt idx="115">
                  <c:v>1893.6130000000001</c:v>
                </c:pt>
                <c:pt idx="116">
                  <c:v>1898.6559999999999</c:v>
                </c:pt>
                <c:pt idx="117">
                  <c:v>1903.64</c:v>
                </c:pt>
                <c:pt idx="118">
                  <c:v>1908.568</c:v>
                </c:pt>
                <c:pt idx="119">
                  <c:v>1913.443</c:v>
                </c:pt>
                <c:pt idx="120">
                  <c:v>1918.2670000000001</c:v>
                </c:pt>
                <c:pt idx="121">
                  <c:v>1923.0419999999999</c:v>
                </c:pt>
                <c:pt idx="122">
                  <c:v>1927.771</c:v>
                </c:pt>
                <c:pt idx="123">
                  <c:v>1932.4559999999999</c:v>
                </c:pt>
                <c:pt idx="124">
                  <c:v>1937.097</c:v>
                </c:pt>
                <c:pt idx="125">
                  <c:v>1941.6980000000001</c:v>
                </c:pt>
                <c:pt idx="126">
                  <c:v>1946.259</c:v>
                </c:pt>
                <c:pt idx="127">
                  <c:v>1950.7819999999999</c:v>
                </c:pt>
                <c:pt idx="128">
                  <c:v>1955.269</c:v>
                </c:pt>
                <c:pt idx="129">
                  <c:v>1959.721</c:v>
                </c:pt>
                <c:pt idx="130">
                  <c:v>1964.1389999999999</c:v>
                </c:pt>
                <c:pt idx="131">
                  <c:v>1968.5239999999999</c:v>
                </c:pt>
                <c:pt idx="132">
                  <c:v>1972.877</c:v>
                </c:pt>
                <c:pt idx="133">
                  <c:v>1977.2</c:v>
                </c:pt>
                <c:pt idx="134">
                  <c:v>1981.4939999999999</c:v>
                </c:pt>
                <c:pt idx="135">
                  <c:v>1985.758</c:v>
                </c:pt>
                <c:pt idx="136">
                  <c:v>1989.9949999999999</c:v>
                </c:pt>
                <c:pt idx="137">
                  <c:v>1994.2049999999999</c:v>
                </c:pt>
                <c:pt idx="138">
                  <c:v>1998.3889999999999</c:v>
                </c:pt>
                <c:pt idx="139">
                  <c:v>2002.548</c:v>
                </c:pt>
                <c:pt idx="140">
                  <c:v>2006.682</c:v>
                </c:pt>
                <c:pt idx="141">
                  <c:v>2010.7919999999999</c:v>
                </c:pt>
                <c:pt idx="142">
                  <c:v>2014.8779999999999</c:v>
                </c:pt>
                <c:pt idx="143">
                  <c:v>2018.942</c:v>
                </c:pt>
                <c:pt idx="144">
                  <c:v>2022.9839999999999</c:v>
                </c:pt>
                <c:pt idx="145">
                  <c:v>2027.0039999999999</c:v>
                </c:pt>
                <c:pt idx="146">
                  <c:v>2031.0029999999999</c:v>
                </c:pt>
              </c:numCache>
            </c:numRef>
          </c:yVal>
        </c:ser>
        <c:ser>
          <c:idx val="11"/>
          <c:order val="11"/>
          <c:tx>
            <c:v>SG1 unp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'Load-Mvmnt Assessment'!$AP$8:$AP$151</c:f>
              <c:numCache>
                <c:formatCode>#,##0.00</c:formatCode>
                <c:ptCount val="144"/>
                <c:pt idx="0">
                  <c:v>0</c:v>
                </c:pt>
                <c:pt idx="1">
                  <c:v>4.9677846999999997E-2</c:v>
                </c:pt>
                <c:pt idx="2">
                  <c:v>5.1309161999999998E-2</c:v>
                </c:pt>
                <c:pt idx="3">
                  <c:v>5.1661190000000003E-2</c:v>
                </c:pt>
                <c:pt idx="4">
                  <c:v>5.2022784000000002E-2</c:v>
                </c:pt>
                <c:pt idx="5">
                  <c:v>5.2394410000000002E-2</c:v>
                </c:pt>
                <c:pt idx="6">
                  <c:v>5.2776564999999998E-2</c:v>
                </c:pt>
                <c:pt idx="7">
                  <c:v>5.3169770999999998E-2</c:v>
                </c:pt>
                <c:pt idx="8">
                  <c:v>5.3574584000000001E-2</c:v>
                </c:pt>
                <c:pt idx="9">
                  <c:v>5.3991589999999999E-2</c:v>
                </c:pt>
                <c:pt idx="10">
                  <c:v>5.4421411000000003E-2</c:v>
                </c:pt>
                <c:pt idx="11">
                  <c:v>5.4864705999999999E-2</c:v>
                </c:pt>
                <c:pt idx="12">
                  <c:v>5.5322173000000002E-2</c:v>
                </c:pt>
                <c:pt idx="13">
                  <c:v>5.5794551999999997E-2</c:v>
                </c:pt>
                <c:pt idx="14">
                  <c:v>5.6282626000000002E-2</c:v>
                </c:pt>
                <c:pt idx="15">
                  <c:v>5.6787229000000002E-2</c:v>
                </c:pt>
                <c:pt idx="16">
                  <c:v>5.7309243000000003E-2</c:v>
                </c:pt>
                <c:pt idx="17">
                  <c:v>5.7849605999999998E-2</c:v>
                </c:pt>
                <c:pt idx="18">
                  <c:v>6.0863976E-2</c:v>
                </c:pt>
                <c:pt idx="19">
                  <c:v>6.4519691000000004E-2</c:v>
                </c:pt>
                <c:pt idx="20">
                  <c:v>6.5345960999999994E-2</c:v>
                </c:pt>
                <c:pt idx="21">
                  <c:v>6.6208933999999997E-2</c:v>
                </c:pt>
                <c:pt idx="22">
                  <c:v>6.7111246999999999E-2</c:v>
                </c:pt>
                <c:pt idx="23">
                  <c:v>6.8055895000000005E-2</c:v>
                </c:pt>
                <c:pt idx="24">
                  <c:v>6.9046314999999997E-2</c:v>
                </c:pt>
                <c:pt idx="25">
                  <c:v>7.0086508000000006E-2</c:v>
                </c:pt>
                <c:pt idx="26">
                  <c:v>7.1181199000000001E-2</c:v>
                </c:pt>
                <c:pt idx="27">
                  <c:v>7.2336047000000001E-2</c:v>
                </c:pt>
                <c:pt idx="28">
                  <c:v>7.3557930999999993E-2</c:v>
                </c:pt>
                <c:pt idx="29">
                  <c:v>7.4855326E-2</c:v>
                </c:pt>
                <c:pt idx="30">
                  <c:v>7.6238818E-2</c:v>
                </c:pt>
                <c:pt idx="31">
                  <c:v>7.7721781000000004E-2</c:v>
                </c:pt>
                <c:pt idx="32">
                  <c:v>7.9321299999999997E-2</c:v>
                </c:pt>
                <c:pt idx="33">
                  <c:v>8.1059401000000003E-2</c:v>
                </c:pt>
                <c:pt idx="34">
                  <c:v>8.2964733999999998E-2</c:v>
                </c:pt>
                <c:pt idx="35">
                  <c:v>8.5074860000000002E-2</c:v>
                </c:pt>
                <c:pt idx="36">
                  <c:v>8.7439464999999994E-2</c:v>
                </c:pt>
                <c:pt idx="37">
                  <c:v>9.0125018000000001E-2</c:v>
                </c:pt>
                <c:pt idx="38">
                  <c:v>9.3221926999999996E-2</c:v>
                </c:pt>
                <c:pt idx="39">
                  <c:v>9.6856442000000001E-2</c:v>
                </c:pt>
                <c:pt idx="40">
                  <c:v>0.101212248</c:v>
                </c:pt>
                <c:pt idx="41">
                  <c:v>0.106572768</c:v>
                </c:pt>
                <c:pt idx="42">
                  <c:v>0.113410131</c:v>
                </c:pt>
                <c:pt idx="43">
                  <c:v>0.122602395</c:v>
                </c:pt>
                <c:pt idx="44">
                  <c:v>0.13621297499999999</c:v>
                </c:pt>
                <c:pt idx="45">
                  <c:v>0.161771571</c:v>
                </c:pt>
                <c:pt idx="46">
                  <c:v>0.23911956700000001</c:v>
                </c:pt>
                <c:pt idx="47">
                  <c:v>0.59899871800000004</c:v>
                </c:pt>
                <c:pt idx="48">
                  <c:v>0.86809089500000003</c:v>
                </c:pt>
                <c:pt idx="49">
                  <c:v>1.0830286220000001</c:v>
                </c:pt>
                <c:pt idx="50">
                  <c:v>1.2655678299999999</c:v>
                </c:pt>
                <c:pt idx="51">
                  <c:v>1.425978494</c:v>
                </c:pt>
                <c:pt idx="52">
                  <c:v>1.5701328939999999</c:v>
                </c:pt>
                <c:pt idx="53">
                  <c:v>1.7017532740000001</c:v>
                </c:pt>
                <c:pt idx="54">
                  <c:v>1.823364325</c:v>
                </c:pt>
                <c:pt idx="55">
                  <c:v>1.936764457</c:v>
                </c:pt>
                <c:pt idx="56">
                  <c:v>2.0432837629999998</c:v>
                </c:pt>
                <c:pt idx="57">
                  <c:v>2.8779530100000001</c:v>
                </c:pt>
                <c:pt idx="58">
                  <c:v>3.4905143340000002</c:v>
                </c:pt>
                <c:pt idx="59">
                  <c:v>3.9896322569999998</c:v>
                </c:pt>
                <c:pt idx="60">
                  <c:v>4.4171507590000001</c:v>
                </c:pt>
                <c:pt idx="61">
                  <c:v>4.7945994589999996</c:v>
                </c:pt>
                <c:pt idx="62">
                  <c:v>5.1348164020000002</c:v>
                </c:pt>
                <c:pt idx="63">
                  <c:v>5.4461759079999998</c:v>
                </c:pt>
                <c:pt idx="64">
                  <c:v>5.7344829119999998</c:v>
                </c:pt>
                <c:pt idx="65">
                  <c:v>6.0039431490000004</c:v>
                </c:pt>
                <c:pt idx="66">
                  <c:v>7.1573768839999996</c:v>
                </c:pt>
                <c:pt idx="67">
                  <c:v>8.1129447409999997</c:v>
                </c:pt>
                <c:pt idx="68">
                  <c:v>8.9560282400000002</c:v>
                </c:pt>
                <c:pt idx="69">
                  <c:v>9.727338585</c:v>
                </c:pt>
                <c:pt idx="70">
                  <c:v>10.449384800000001</c:v>
                </c:pt>
                <c:pt idx="71">
                  <c:v>11.13585194</c:v>
                </c:pt>
                <c:pt idx="72">
                  <c:v>11.79563407</c:v>
                </c:pt>
                <c:pt idx="73">
                  <c:v>12.434805839999999</c:v>
                </c:pt>
                <c:pt idx="74">
                  <c:v>13.05767951</c:v>
                </c:pt>
                <c:pt idx="75">
                  <c:v>13.667412430000001</c:v>
                </c:pt>
                <c:pt idx="76">
                  <c:v>14.26637592</c:v>
                </c:pt>
                <c:pt idx="77">
                  <c:v>14.85638941</c:v>
                </c:pt>
                <c:pt idx="78">
                  <c:v>15.43887453</c:v>
                </c:pt>
                <c:pt idx="79">
                  <c:v>16.014959650000002</c:v>
                </c:pt>
                <c:pt idx="80">
                  <c:v>16.585552839999998</c:v>
                </c:pt>
                <c:pt idx="81">
                  <c:v>17.151393779999999</c:v>
                </c:pt>
                <c:pt idx="82">
                  <c:v>17.713091550000001</c:v>
                </c:pt>
                <c:pt idx="83">
                  <c:v>18.27115255</c:v>
                </c:pt>
                <c:pt idx="84">
                  <c:v>19.377997669999999</c:v>
                </c:pt>
                <c:pt idx="85">
                  <c:v>20.47461092</c:v>
                </c:pt>
                <c:pt idx="86">
                  <c:v>21.562959289999998</c:v>
                </c:pt>
                <c:pt idx="87">
                  <c:v>22.644520480000001</c:v>
                </c:pt>
                <c:pt idx="88">
                  <c:v>23.720427659999999</c:v>
                </c:pt>
                <c:pt idx="89">
                  <c:v>24.791565389999999</c:v>
                </c:pt>
                <c:pt idx="90">
                  <c:v>25.858635039999999</c:v>
                </c:pt>
                <c:pt idx="91">
                  <c:v>26.92220043</c:v>
                </c:pt>
                <c:pt idx="92">
                  <c:v>27.98272047</c:v>
                </c:pt>
                <c:pt idx="93">
                  <c:v>29.04057276</c:v>
                </c:pt>
                <c:pt idx="94">
                  <c:v>30.096071160000001</c:v>
                </c:pt>
                <c:pt idx="95">
                  <c:v>31.149478899999998</c:v>
                </c:pt>
                <c:pt idx="96">
                  <c:v>32.201018560000001</c:v>
                </c:pt>
                <c:pt idx="97">
                  <c:v>33.250879810000001</c:v>
                </c:pt>
                <c:pt idx="98">
                  <c:v>34.299225380000003</c:v>
                </c:pt>
                <c:pt idx="99">
                  <c:v>35.346195790000003</c:v>
                </c:pt>
                <c:pt idx="100">
                  <c:v>36.391913099999996</c:v>
                </c:pt>
                <c:pt idx="101">
                  <c:v>37.436483930000001</c:v>
                </c:pt>
                <c:pt idx="102">
                  <c:v>38.480001880000003</c:v>
                </c:pt>
                <c:pt idx="103">
                  <c:v>39.52254954</c:v>
                </c:pt>
                <c:pt idx="104">
                  <c:v>40.564200059999997</c:v>
                </c:pt>
                <c:pt idx="105">
                  <c:v>41.605018569999999</c:v>
                </c:pt>
                <c:pt idx="106">
                  <c:v>42.645063219999997</c:v>
                </c:pt>
                <c:pt idx="107">
                  <c:v>43.684386199999999</c:v>
                </c:pt>
                <c:pt idx="108">
                  <c:v>44.723034419999998</c:v>
                </c:pt>
                <c:pt idx="109">
                  <c:v>45.761050279999999</c:v>
                </c:pt>
                <c:pt idx="110">
                  <c:v>46.798472140000001</c:v>
                </c:pt>
                <c:pt idx="111">
                  <c:v>47.835334879999998</c:v>
                </c:pt>
                <c:pt idx="112">
                  <c:v>48.871670250000001</c:v>
                </c:pt>
                <c:pt idx="113">
                  <c:v>49.907507240000001</c:v>
                </c:pt>
                <c:pt idx="114">
                  <c:v>50.942872440000002</c:v>
                </c:pt>
                <c:pt idx="115">
                  <c:v>51.977790200000001</c:v>
                </c:pt>
                <c:pt idx="116">
                  <c:v>53.01228296</c:v>
                </c:pt>
                <c:pt idx="117">
                  <c:v>54.046371409999999</c:v>
                </c:pt>
                <c:pt idx="118">
                  <c:v>55.080074639999999</c:v>
                </c:pt>
                <c:pt idx="119">
                  <c:v>56.113410360000003</c:v>
                </c:pt>
                <c:pt idx="120">
                  <c:v>57.146394970000003</c:v>
                </c:pt>
                <c:pt idx="121">
                  <c:v>58.179043720000003</c:v>
                </c:pt>
                <c:pt idx="122">
                  <c:v>59.211370809999998</c:v>
                </c:pt>
                <c:pt idx="123">
                  <c:v>60.243389479999998</c:v>
                </c:pt>
                <c:pt idx="124">
                  <c:v>61.275112100000001</c:v>
                </c:pt>
                <c:pt idx="125">
                  <c:v>62.30655024</c:v>
                </c:pt>
                <c:pt idx="126">
                  <c:v>63.337714750000004</c:v>
                </c:pt>
                <c:pt idx="127">
                  <c:v>64.368615779999999</c:v>
                </c:pt>
                <c:pt idx="128">
                  <c:v>65.399262899999997</c:v>
                </c:pt>
                <c:pt idx="129">
                  <c:v>66.429665099999994</c:v>
                </c:pt>
                <c:pt idx="130">
                  <c:v>67.459830850000003</c:v>
                </c:pt>
                <c:pt idx="131">
                  <c:v>68.489768139999995</c:v>
                </c:pt>
                <c:pt idx="132">
                  <c:v>69.519484520000006</c:v>
                </c:pt>
                <c:pt idx="133">
                  <c:v>70.548987109999999</c:v>
                </c:pt>
                <c:pt idx="134">
                  <c:v>71.578282680000001</c:v>
                </c:pt>
                <c:pt idx="135">
                  <c:v>72.60737761</c:v>
                </c:pt>
                <c:pt idx="136">
                  <c:v>73.636277969999995</c:v>
                </c:pt>
                <c:pt idx="137">
                  <c:v>74.664989539999993</c:v>
                </c:pt>
                <c:pt idx="138">
                  <c:v>75.693517779999993</c:v>
                </c:pt>
                <c:pt idx="139">
                  <c:v>76.721867889999999</c:v>
                </c:pt>
                <c:pt idx="140">
                  <c:v>77.750044860000003</c:v>
                </c:pt>
                <c:pt idx="141">
                  <c:v>78.778053380000003</c:v>
                </c:pt>
                <c:pt idx="142">
                  <c:v>79.805897990000005</c:v>
                </c:pt>
                <c:pt idx="143">
                  <c:v>80.833582980000003</c:v>
                </c:pt>
              </c:numCache>
            </c:numRef>
          </c:xVal>
          <c:yVal>
            <c:numRef>
              <c:f>'Load-Mvmnt Assessment'!$AK$8:$AK$151</c:f>
              <c:numCache>
                <c:formatCode>#,##0</c:formatCode>
                <c:ptCount val="144"/>
                <c:pt idx="0">
                  <c:v>0</c:v>
                </c:pt>
                <c:pt idx="1">
                  <c:v>48.107550000000003</c:v>
                </c:pt>
                <c:pt idx="2">
                  <c:v>49.177689999999998</c:v>
                </c:pt>
                <c:pt idx="3">
                  <c:v>49.406970000000001</c:v>
                </c:pt>
                <c:pt idx="4">
                  <c:v>49.6419</c:v>
                </c:pt>
                <c:pt idx="5">
                  <c:v>49.8827</c:v>
                </c:pt>
                <c:pt idx="6">
                  <c:v>50.12968</c:v>
                </c:pt>
                <c:pt idx="7">
                  <c:v>50.383119999999998</c:v>
                </c:pt>
                <c:pt idx="8">
                  <c:v>50.643320000000003</c:v>
                </c:pt>
                <c:pt idx="9">
                  <c:v>50.910600000000002</c:v>
                </c:pt>
                <c:pt idx="10">
                  <c:v>51.185310000000001</c:v>
                </c:pt>
                <c:pt idx="11">
                  <c:v>51.467799999999997</c:v>
                </c:pt>
                <c:pt idx="12">
                  <c:v>51.758459999999999</c:v>
                </c:pt>
                <c:pt idx="13">
                  <c:v>52.057670000000002</c:v>
                </c:pt>
                <c:pt idx="14">
                  <c:v>52.365879999999997</c:v>
                </c:pt>
                <c:pt idx="15">
                  <c:v>52.683509999999998</c:v>
                </c:pt>
                <c:pt idx="16">
                  <c:v>53.011040000000001</c:v>
                </c:pt>
                <c:pt idx="17">
                  <c:v>53.348979999999997</c:v>
                </c:pt>
                <c:pt idx="18">
                  <c:v>55.214390000000002</c:v>
                </c:pt>
                <c:pt idx="19">
                  <c:v>57.435580000000002</c:v>
                </c:pt>
                <c:pt idx="20">
                  <c:v>57.931910000000002</c:v>
                </c:pt>
                <c:pt idx="21">
                  <c:v>58.448180000000001</c:v>
                </c:pt>
                <c:pt idx="22">
                  <c:v>58.98574</c:v>
                </c:pt>
                <c:pt idx="23">
                  <c:v>59.546129999999998</c:v>
                </c:pt>
                <c:pt idx="24">
                  <c:v>60.131120000000003</c:v>
                </c:pt>
                <c:pt idx="25">
                  <c:v>60.742759999999997</c:v>
                </c:pt>
                <c:pt idx="26">
                  <c:v>61.383470000000003</c:v>
                </c:pt>
                <c:pt idx="27">
                  <c:v>62.056159999999998</c:v>
                </c:pt>
                <c:pt idx="28">
                  <c:v>62.764360000000003</c:v>
                </c:pt>
                <c:pt idx="29">
                  <c:v>63.512410000000003</c:v>
                </c:pt>
                <c:pt idx="30">
                  <c:v>64.305710000000005</c:v>
                </c:pt>
                <c:pt idx="31">
                  <c:v>65.151049999999998</c:v>
                </c:pt>
                <c:pt idx="32">
                  <c:v>66.057090000000002</c:v>
                </c:pt>
                <c:pt idx="33">
                  <c:v>67.034909999999996</c:v>
                </c:pt>
                <c:pt idx="34">
                  <c:v>68.098799999999997</c:v>
                </c:pt>
                <c:pt idx="35">
                  <c:v>69.267349999999993</c:v>
                </c:pt>
                <c:pt idx="36">
                  <c:v>70.564909999999998</c:v>
                </c:pt>
                <c:pt idx="37">
                  <c:v>72.023690000000002</c:v>
                </c:pt>
                <c:pt idx="38">
                  <c:v>73.686970000000002</c:v>
                </c:pt>
                <c:pt idx="39">
                  <c:v>75.614519999999999</c:v>
                </c:pt>
                <c:pt idx="40">
                  <c:v>77.892250000000004</c:v>
                </c:pt>
                <c:pt idx="41">
                  <c:v>80.651409999999998</c:v>
                </c:pt>
                <c:pt idx="42">
                  <c:v>84.108009999999993</c:v>
                </c:pt>
                <c:pt idx="43">
                  <c:v>88.656750000000002</c:v>
                </c:pt>
                <c:pt idx="44">
                  <c:v>95.194990000000004</c:v>
                </c:pt>
                <c:pt idx="45">
                  <c:v>106.7791</c:v>
                </c:pt>
                <c:pt idx="46">
                  <c:v>137.36770000000001</c:v>
                </c:pt>
                <c:pt idx="47">
                  <c:v>250.60659999999999</c:v>
                </c:pt>
                <c:pt idx="48">
                  <c:v>324.33940000000001</c:v>
                </c:pt>
                <c:pt idx="49">
                  <c:v>379.52839999999998</c:v>
                </c:pt>
                <c:pt idx="50">
                  <c:v>424.30509999999998</c:v>
                </c:pt>
                <c:pt idx="51">
                  <c:v>462.24599999999998</c:v>
                </c:pt>
                <c:pt idx="52">
                  <c:v>495.3098</c:v>
                </c:pt>
                <c:pt idx="53">
                  <c:v>524.70090000000005</c:v>
                </c:pt>
                <c:pt idx="54">
                  <c:v>551.21720000000005</c:v>
                </c:pt>
                <c:pt idx="55">
                  <c:v>575.41660000000002</c:v>
                </c:pt>
                <c:pt idx="56">
                  <c:v>597.70479999999998</c:v>
                </c:pt>
                <c:pt idx="57">
                  <c:v>759.23379999999997</c:v>
                </c:pt>
                <c:pt idx="58">
                  <c:v>865.13369999999998</c:v>
                </c:pt>
                <c:pt idx="59">
                  <c:v>944.62990000000002</c:v>
                </c:pt>
                <c:pt idx="60">
                  <c:v>1008.236</c:v>
                </c:pt>
                <c:pt idx="61">
                  <c:v>1061.0999999999999</c:v>
                </c:pt>
                <c:pt idx="62">
                  <c:v>1106.18</c:v>
                </c:pt>
                <c:pt idx="63">
                  <c:v>1145.347</c:v>
                </c:pt>
                <c:pt idx="64">
                  <c:v>1179.8689999999999</c:v>
                </c:pt>
                <c:pt idx="65">
                  <c:v>1210.645</c:v>
                </c:pt>
                <c:pt idx="66">
                  <c:v>1326.8520000000001</c:v>
                </c:pt>
                <c:pt idx="67">
                  <c:v>1405.6020000000001</c:v>
                </c:pt>
                <c:pt idx="68">
                  <c:v>1463.6510000000001</c:v>
                </c:pt>
                <c:pt idx="69">
                  <c:v>1508.748</c:v>
                </c:pt>
                <c:pt idx="70">
                  <c:v>1545.088</c:v>
                </c:pt>
                <c:pt idx="71">
                  <c:v>1575.181</c:v>
                </c:pt>
                <c:pt idx="72">
                  <c:v>1600.6379999999999</c:v>
                </c:pt>
                <c:pt idx="73">
                  <c:v>1622.55</c:v>
                </c:pt>
                <c:pt idx="74">
                  <c:v>1641.682</c:v>
                </c:pt>
                <c:pt idx="75">
                  <c:v>1658.59</c:v>
                </c:pt>
                <c:pt idx="76">
                  <c:v>1673.691</c:v>
                </c:pt>
                <c:pt idx="77">
                  <c:v>1687.3</c:v>
                </c:pt>
                <c:pt idx="78">
                  <c:v>1699.663</c:v>
                </c:pt>
                <c:pt idx="79">
                  <c:v>1710.9739999999999</c:v>
                </c:pt>
                <c:pt idx="80">
                  <c:v>1721.3889999999999</c:v>
                </c:pt>
                <c:pt idx="81">
                  <c:v>1731.0329999999999</c:v>
                </c:pt>
                <c:pt idx="82">
                  <c:v>1740.01</c:v>
                </c:pt>
                <c:pt idx="83">
                  <c:v>1748.404</c:v>
                </c:pt>
                <c:pt idx="84">
                  <c:v>1763.72</c:v>
                </c:pt>
                <c:pt idx="85">
                  <c:v>1777.4259999999999</c:v>
                </c:pt>
                <c:pt idx="86">
                  <c:v>1789.8489999999999</c:v>
                </c:pt>
                <c:pt idx="87">
                  <c:v>1801.229</c:v>
                </c:pt>
                <c:pt idx="88">
                  <c:v>1811.75</c:v>
                </c:pt>
                <c:pt idx="89">
                  <c:v>1821.5540000000001</c:v>
                </c:pt>
                <c:pt idx="90">
                  <c:v>1830.7529999999999</c:v>
                </c:pt>
                <c:pt idx="91">
                  <c:v>1839.4369999999999</c:v>
                </c:pt>
                <c:pt idx="92">
                  <c:v>1847.6769999999999</c:v>
                </c:pt>
                <c:pt idx="93">
                  <c:v>1855.5319999999999</c:v>
                </c:pt>
                <c:pt idx="94">
                  <c:v>1863.0509999999999</c:v>
                </c:pt>
                <c:pt idx="95">
                  <c:v>1870.2729999999999</c:v>
                </c:pt>
                <c:pt idx="96">
                  <c:v>1877.2329999999999</c:v>
                </c:pt>
                <c:pt idx="97">
                  <c:v>1883.9590000000001</c:v>
                </c:pt>
                <c:pt idx="98">
                  <c:v>1890.4760000000001</c:v>
                </c:pt>
                <c:pt idx="99">
                  <c:v>1896.8040000000001</c:v>
                </c:pt>
                <c:pt idx="100">
                  <c:v>1902.961</c:v>
                </c:pt>
                <c:pt idx="101">
                  <c:v>1908.9639999999999</c:v>
                </c:pt>
                <c:pt idx="102">
                  <c:v>1914.825</c:v>
                </c:pt>
                <c:pt idx="103">
                  <c:v>1920.557</c:v>
                </c:pt>
                <c:pt idx="104">
                  <c:v>1926.1690000000001</c:v>
                </c:pt>
                <c:pt idx="105">
                  <c:v>1931.672</c:v>
                </c:pt>
                <c:pt idx="106">
                  <c:v>1937.0740000000001</c:v>
                </c:pt>
                <c:pt idx="107">
                  <c:v>1942.3810000000001</c:v>
                </c:pt>
                <c:pt idx="108">
                  <c:v>1947.6010000000001</c:v>
                </c:pt>
                <c:pt idx="109">
                  <c:v>1952.739</c:v>
                </c:pt>
                <c:pt idx="110">
                  <c:v>1957.8009999999999</c:v>
                </c:pt>
                <c:pt idx="111">
                  <c:v>1962.7919999999999</c:v>
                </c:pt>
                <c:pt idx="112">
                  <c:v>1967.7149999999999</c:v>
                </c:pt>
                <c:pt idx="113">
                  <c:v>1972.575</c:v>
                </c:pt>
                <c:pt idx="114">
                  <c:v>1977.375</c:v>
                </c:pt>
                <c:pt idx="115">
                  <c:v>1982.1189999999999</c:v>
                </c:pt>
                <c:pt idx="116">
                  <c:v>1986.81</c:v>
                </c:pt>
                <c:pt idx="117">
                  <c:v>1991.4490000000001</c:v>
                </c:pt>
                <c:pt idx="118">
                  <c:v>1996.0409999999999</c:v>
                </c:pt>
                <c:pt idx="119">
                  <c:v>2000.587</c:v>
                </c:pt>
                <c:pt idx="120">
                  <c:v>2005.09</c:v>
                </c:pt>
                <c:pt idx="121">
                  <c:v>2009.55</c:v>
                </c:pt>
                <c:pt idx="122">
                  <c:v>2013.971</c:v>
                </c:pt>
                <c:pt idx="123">
                  <c:v>2018.354</c:v>
                </c:pt>
                <c:pt idx="124">
                  <c:v>2022.7</c:v>
                </c:pt>
                <c:pt idx="125">
                  <c:v>2027.0119999999999</c:v>
                </c:pt>
                <c:pt idx="126">
                  <c:v>2031.29</c:v>
                </c:pt>
                <c:pt idx="127">
                  <c:v>2035.5350000000001</c:v>
                </c:pt>
                <c:pt idx="128">
                  <c:v>2039.749</c:v>
                </c:pt>
                <c:pt idx="129">
                  <c:v>2043.934</c:v>
                </c:pt>
                <c:pt idx="130">
                  <c:v>2048.0889999999999</c:v>
                </c:pt>
                <c:pt idx="131">
                  <c:v>2052.2170000000001</c:v>
                </c:pt>
                <c:pt idx="132">
                  <c:v>2056.317</c:v>
                </c:pt>
                <c:pt idx="133">
                  <c:v>2060.3919999999998</c:v>
                </c:pt>
                <c:pt idx="134">
                  <c:v>2064.4409999999998</c:v>
                </c:pt>
                <c:pt idx="135">
                  <c:v>2068.4659999999999</c:v>
                </c:pt>
                <c:pt idx="136">
                  <c:v>2072.4679999999998</c:v>
                </c:pt>
                <c:pt idx="137">
                  <c:v>2076.4459999999999</c:v>
                </c:pt>
                <c:pt idx="138">
                  <c:v>2080.402</c:v>
                </c:pt>
                <c:pt idx="139">
                  <c:v>2084.337</c:v>
                </c:pt>
                <c:pt idx="140">
                  <c:v>2088.25</c:v>
                </c:pt>
                <c:pt idx="141">
                  <c:v>2092.143</c:v>
                </c:pt>
                <c:pt idx="142">
                  <c:v>2096.0160000000001</c:v>
                </c:pt>
                <c:pt idx="143">
                  <c:v>2099.87</c:v>
                </c:pt>
              </c:numCache>
            </c:numRef>
          </c:yVal>
        </c:ser>
        <c:ser>
          <c:idx val="12"/>
          <c:order val="12"/>
          <c:tx>
            <c:v>Head unp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'Load-Mvmnt Assessment'!$AV$8:$AV$151</c:f>
              <c:numCache>
                <c:formatCode>#,##0.00</c:formatCode>
                <c:ptCount val="144"/>
                <c:pt idx="0">
                  <c:v>0</c:v>
                </c:pt>
                <c:pt idx="1">
                  <c:v>0.11642222100000001</c:v>
                </c:pt>
                <c:pt idx="2">
                  <c:v>0.11955946100000001</c:v>
                </c:pt>
                <c:pt idx="3">
                  <c:v>0.120234228</c:v>
                </c:pt>
                <c:pt idx="4">
                  <c:v>0.12092652</c:v>
                </c:pt>
                <c:pt idx="5">
                  <c:v>0.121637173</c:v>
                </c:pt>
                <c:pt idx="6">
                  <c:v>0.12236706899999999</c:v>
                </c:pt>
                <c:pt idx="7">
                  <c:v>0.123117144</c:v>
                </c:pt>
                <c:pt idx="8">
                  <c:v>0.123888385</c:v>
                </c:pt>
                <c:pt idx="9">
                  <c:v>0.12468183400000001</c:v>
                </c:pt>
                <c:pt idx="10">
                  <c:v>0.12549859499999999</c:v>
                </c:pt>
                <c:pt idx="11">
                  <c:v>0.12633983600000001</c:v>
                </c:pt>
                <c:pt idx="12">
                  <c:v>0.12720678999999999</c:v>
                </c:pt>
                <c:pt idx="13">
                  <c:v>0.12810076400000001</c:v>
                </c:pt>
                <c:pt idx="14">
                  <c:v>0.12902314200000001</c:v>
                </c:pt>
                <c:pt idx="15">
                  <c:v>0.129975386</c:v>
                </c:pt>
                <c:pt idx="16">
                  <c:v>0.13095905099999999</c:v>
                </c:pt>
                <c:pt idx="17">
                  <c:v>0.13197578200000001</c:v>
                </c:pt>
                <c:pt idx="18">
                  <c:v>0.137620663</c:v>
                </c:pt>
                <c:pt idx="19">
                  <c:v>0.14441051199999999</c:v>
                </c:pt>
                <c:pt idx="20">
                  <c:v>0.14593738000000001</c:v>
                </c:pt>
                <c:pt idx="21">
                  <c:v>0.14752918500000001</c:v>
                </c:pt>
                <c:pt idx="22">
                  <c:v>0.14919048900000001</c:v>
                </c:pt>
                <c:pt idx="23">
                  <c:v>0.15092646400000001</c:v>
                </c:pt>
                <c:pt idx="24">
                  <c:v>0.15274305099999999</c:v>
                </c:pt>
                <c:pt idx="25">
                  <c:v>0.154647167</c:v>
                </c:pt>
                <c:pt idx="26">
                  <c:v>0.15664697499999999</c:v>
                </c:pt>
                <c:pt idx="27">
                  <c:v>0.15875225300000001</c:v>
                </c:pt>
                <c:pt idx="28">
                  <c:v>0.16097488099999999</c:v>
                </c:pt>
                <c:pt idx="29">
                  <c:v>0.163329487</c:v>
                </c:pt>
                <c:pt idx="30">
                  <c:v>0.16583432000000001</c:v>
                </c:pt>
                <c:pt idx="31">
                  <c:v>0.168512404</c:v>
                </c:pt>
                <c:pt idx="32">
                  <c:v>0.171393088</c:v>
                </c:pt>
                <c:pt idx="33">
                  <c:v>0.17451412699999999</c:v>
                </c:pt>
                <c:pt idx="34">
                  <c:v>0.177924471</c:v>
                </c:pt>
                <c:pt idx="35">
                  <c:v>0.181688078</c:v>
                </c:pt>
                <c:pt idx="36">
                  <c:v>0.185889214</c:v>
                </c:pt>
                <c:pt idx="37">
                  <c:v>0.190640105</c:v>
                </c:pt>
                <c:pt idx="38">
                  <c:v>0.19609268699999999</c:v>
                </c:pt>
                <c:pt idx="39">
                  <c:v>0.20245812299999999</c:v>
                </c:pt>
                <c:pt idx="40">
                  <c:v>0.21004225400000001</c:v>
                </c:pt>
                <c:pt idx="41">
                  <c:v>0.21931499300000001</c:v>
                </c:pt>
                <c:pt idx="42">
                  <c:v>0.231055442</c:v>
                </c:pt>
                <c:pt idx="43">
                  <c:v>0.24670260199999999</c:v>
                </c:pt>
                <c:pt idx="44">
                  <c:v>0.26959647199999998</c:v>
                </c:pt>
                <c:pt idx="45">
                  <c:v>0.31162678700000002</c:v>
                </c:pt>
                <c:pt idx="46">
                  <c:v>0.43261199700000003</c:v>
                </c:pt>
                <c:pt idx="47">
                  <c:v>0.95325164799999995</c:v>
                </c:pt>
                <c:pt idx="48">
                  <c:v>1.325571963</c:v>
                </c:pt>
                <c:pt idx="49">
                  <c:v>1.617115815</c:v>
                </c:pt>
                <c:pt idx="50">
                  <c:v>1.8614664540000001</c:v>
                </c:pt>
                <c:pt idx="51">
                  <c:v>2.074048151</c:v>
                </c:pt>
                <c:pt idx="52">
                  <c:v>2.2635337689999999</c:v>
                </c:pt>
                <c:pt idx="53">
                  <c:v>2.4353567420000002</c:v>
                </c:pt>
                <c:pt idx="54">
                  <c:v>2.5931698999999999</c:v>
                </c:pt>
                <c:pt idx="55">
                  <c:v>2.7395569050000002</c:v>
                </c:pt>
                <c:pt idx="56">
                  <c:v>2.8764174119999999</c:v>
                </c:pt>
                <c:pt idx="57">
                  <c:v>3.9300250879999998</c:v>
                </c:pt>
                <c:pt idx="58">
                  <c:v>4.685428806</c:v>
                </c:pt>
                <c:pt idx="59">
                  <c:v>5.2915119170000002</c:v>
                </c:pt>
                <c:pt idx="60">
                  <c:v>5.8044851700000004</c:v>
                </c:pt>
                <c:pt idx="61">
                  <c:v>6.2528847660000002</c:v>
                </c:pt>
                <c:pt idx="62">
                  <c:v>6.6535601270000004</c:v>
                </c:pt>
                <c:pt idx="63">
                  <c:v>7.017419877</c:v>
                </c:pt>
                <c:pt idx="64">
                  <c:v>7.3519809479999996</c:v>
                </c:pt>
                <c:pt idx="65">
                  <c:v>7.6626633110000002</c:v>
                </c:pt>
                <c:pt idx="66">
                  <c:v>8.9716551669999998</c:v>
                </c:pt>
                <c:pt idx="67">
                  <c:v>10.032589079999999</c:v>
                </c:pt>
                <c:pt idx="68">
                  <c:v>10.95333166</c:v>
                </c:pt>
                <c:pt idx="69">
                  <c:v>11.784975810000001</c:v>
                </c:pt>
                <c:pt idx="70">
                  <c:v>12.55564575</c:v>
                </c:pt>
                <c:pt idx="71">
                  <c:v>13.282384929999999</c:v>
                </c:pt>
                <c:pt idx="72">
                  <c:v>13.9762419</c:v>
                </c:pt>
                <c:pt idx="73">
                  <c:v>14.644747260000001</c:v>
                </c:pt>
                <c:pt idx="74">
                  <c:v>15.29323743</c:v>
                </c:pt>
                <c:pt idx="75">
                  <c:v>15.92561371</c:v>
                </c:pt>
                <c:pt idx="76">
                  <c:v>16.544802239999999</c:v>
                </c:pt>
                <c:pt idx="77">
                  <c:v>17.153045389999999</c:v>
                </c:pt>
                <c:pt idx="78">
                  <c:v>17.752093250000001</c:v>
                </c:pt>
                <c:pt idx="79">
                  <c:v>18.3433335</c:v>
                </c:pt>
                <c:pt idx="80">
                  <c:v>18.927881729999999</c:v>
                </c:pt>
                <c:pt idx="81">
                  <c:v>19.506645840000001</c:v>
                </c:pt>
                <c:pt idx="82">
                  <c:v>20.08037272</c:v>
                </c:pt>
                <c:pt idx="83">
                  <c:v>20.649682819999999</c:v>
                </c:pt>
                <c:pt idx="84">
                  <c:v>21.7770519</c:v>
                </c:pt>
                <c:pt idx="85">
                  <c:v>22.892032329999999</c:v>
                </c:pt>
                <c:pt idx="86">
                  <c:v>23.99702546</c:v>
                </c:pt>
                <c:pt idx="87">
                  <c:v>25.09383253</c:v>
                </c:pt>
                <c:pt idx="88">
                  <c:v>26.183832729999999</c:v>
                </c:pt>
                <c:pt idx="89">
                  <c:v>27.268101130000002</c:v>
                </c:pt>
                <c:pt idx="90">
                  <c:v>28.34748892</c:v>
                </c:pt>
                <c:pt idx="91">
                  <c:v>29.422679420000001</c:v>
                </c:pt>
                <c:pt idx="92">
                  <c:v>30.494228029999999</c:v>
                </c:pt>
                <c:pt idx="93">
                  <c:v>31.56259116</c:v>
                </c:pt>
                <c:pt idx="94">
                  <c:v>32.628147660000003</c:v>
                </c:pt>
                <c:pt idx="95">
                  <c:v>33.691214860000002</c:v>
                </c:pt>
                <c:pt idx="96">
                  <c:v>34.75206077</c:v>
                </c:pt>
                <c:pt idx="97">
                  <c:v>35.810913489999997</c:v>
                </c:pt>
                <c:pt idx="98">
                  <c:v>36.86796846</c:v>
                </c:pt>
                <c:pt idx="99">
                  <c:v>37.923394279999997</c:v>
                </c:pt>
                <c:pt idx="100">
                  <c:v>38.977337210000002</c:v>
                </c:pt>
                <c:pt idx="101">
                  <c:v>40.029924870000002</c:v>
                </c:pt>
                <c:pt idx="102">
                  <c:v>41.08126919</c:v>
                </c:pt>
                <c:pt idx="103">
                  <c:v>42.1314688</c:v>
                </c:pt>
                <c:pt idx="104">
                  <c:v>43.180610999999999</c:v>
                </c:pt>
                <c:pt idx="105">
                  <c:v>44.228773390000001</c:v>
                </c:pt>
                <c:pt idx="106">
                  <c:v>45.276025250000004</c:v>
                </c:pt>
                <c:pt idx="107">
                  <c:v>46.322428619999997</c:v>
                </c:pt>
                <c:pt idx="108">
                  <c:v>47.368039289999999</c:v>
                </c:pt>
                <c:pt idx="109">
                  <c:v>48.412907570000002</c:v>
                </c:pt>
                <c:pt idx="110">
                  <c:v>49.457079</c:v>
                </c:pt>
                <c:pt idx="111">
                  <c:v>50.500594890000002</c:v>
                </c:pt>
                <c:pt idx="112">
                  <c:v>51.54349285</c:v>
                </c:pt>
                <c:pt idx="113">
                  <c:v>52.585807189999997</c:v>
                </c:pt>
                <c:pt idx="114">
                  <c:v>53.62756933</c:v>
                </c:pt>
                <c:pt idx="115">
                  <c:v>54.668808060000003</c:v>
                </c:pt>
                <c:pt idx="116">
                  <c:v>55.709549860000003</c:v>
                </c:pt>
                <c:pt idx="117">
                  <c:v>56.749819109999997</c:v>
                </c:pt>
                <c:pt idx="118">
                  <c:v>57.789638349999997</c:v>
                </c:pt>
                <c:pt idx="119">
                  <c:v>58.829028409999999</c:v>
                </c:pt>
                <c:pt idx="120">
                  <c:v>59.868008600000003</c:v>
                </c:pt>
                <c:pt idx="121">
                  <c:v>60.906596880000002</c:v>
                </c:pt>
                <c:pt idx="122">
                  <c:v>61.944809919999997</c:v>
                </c:pt>
                <c:pt idx="123">
                  <c:v>62.982663279999997</c:v>
                </c:pt>
                <c:pt idx="124">
                  <c:v>64.020171489999996</c:v>
                </c:pt>
                <c:pt idx="125">
                  <c:v>65.05734812</c:v>
                </c:pt>
                <c:pt idx="126">
                  <c:v>66.094205880000004</c:v>
                </c:pt>
                <c:pt idx="127">
                  <c:v>67.130756700000006</c:v>
                </c:pt>
                <c:pt idx="128">
                  <c:v>68.167011770000002</c:v>
                </c:pt>
                <c:pt idx="129">
                  <c:v>69.202981620000003</c:v>
                </c:pt>
                <c:pt idx="130">
                  <c:v>70.238676159999997</c:v>
                </c:pt>
                <c:pt idx="131">
                  <c:v>71.274104730000005</c:v>
                </c:pt>
                <c:pt idx="132">
                  <c:v>72.309276170000004</c:v>
                </c:pt>
                <c:pt idx="133">
                  <c:v>73.344198800000001</c:v>
                </c:pt>
                <c:pt idx="134">
                  <c:v>74.378880519999996</c:v>
                </c:pt>
                <c:pt idx="135">
                  <c:v>75.413328789999994</c:v>
                </c:pt>
                <c:pt idx="136">
                  <c:v>76.44755069</c:v>
                </c:pt>
                <c:pt idx="137">
                  <c:v>77.481552949999994</c:v>
                </c:pt>
                <c:pt idx="138">
                  <c:v>78.515341960000001</c:v>
                </c:pt>
                <c:pt idx="139">
                  <c:v>79.548923779999996</c:v>
                </c:pt>
                <c:pt idx="140">
                  <c:v>80.582304199999996</c:v>
                </c:pt>
              </c:numCache>
            </c:numRef>
          </c:xVal>
          <c:yVal>
            <c:numRef>
              <c:f>'Load-Mvmnt Assessment'!$AQ$8:$AQ$151</c:f>
              <c:numCache>
                <c:formatCode>#,##0</c:formatCode>
                <c:ptCount val="144"/>
                <c:pt idx="0">
                  <c:v>0</c:v>
                </c:pt>
                <c:pt idx="1">
                  <c:v>51.235500000000002</c:v>
                </c:pt>
                <c:pt idx="2">
                  <c:v>52.395609999999998</c:v>
                </c:pt>
                <c:pt idx="3">
                  <c:v>52.64425</c:v>
                </c:pt>
                <c:pt idx="4">
                  <c:v>52.89902</c:v>
                </c:pt>
                <c:pt idx="5">
                  <c:v>53.160220000000002</c:v>
                </c:pt>
                <c:pt idx="6">
                  <c:v>53.428139999999999</c:v>
                </c:pt>
                <c:pt idx="7">
                  <c:v>53.703099999999999</c:v>
                </c:pt>
                <c:pt idx="8">
                  <c:v>53.985419999999998</c:v>
                </c:pt>
                <c:pt idx="9">
                  <c:v>54.275480000000002</c:v>
                </c:pt>
                <c:pt idx="10">
                  <c:v>54.573619999999998</c:v>
                </c:pt>
                <c:pt idx="11">
                  <c:v>54.88026</c:v>
                </c:pt>
                <c:pt idx="12">
                  <c:v>55.195790000000002</c:v>
                </c:pt>
                <c:pt idx="13">
                  <c:v>55.520659999999999</c:v>
                </c:pt>
                <c:pt idx="14">
                  <c:v>55.855330000000002</c:v>
                </c:pt>
                <c:pt idx="15">
                  <c:v>56.200290000000003</c:v>
                </c:pt>
                <c:pt idx="16">
                  <c:v>56.556049999999999</c:v>
                </c:pt>
                <c:pt idx="17">
                  <c:v>56.923160000000003</c:v>
                </c:pt>
                <c:pt idx="18">
                  <c:v>58.950519999999997</c:v>
                </c:pt>
                <c:pt idx="19">
                  <c:v>61.366320000000002</c:v>
                </c:pt>
                <c:pt idx="20">
                  <c:v>61.906379999999999</c:v>
                </c:pt>
                <c:pt idx="21">
                  <c:v>62.468220000000002</c:v>
                </c:pt>
                <c:pt idx="22">
                  <c:v>63.053319999999999</c:v>
                </c:pt>
                <c:pt idx="23">
                  <c:v>63.66337</c:v>
                </c:pt>
                <c:pt idx="24">
                  <c:v>64.300290000000004</c:v>
                </c:pt>
                <c:pt idx="25">
                  <c:v>64.966319999999996</c:v>
                </c:pt>
                <c:pt idx="26">
                  <c:v>65.664140000000003</c:v>
                </c:pt>
                <c:pt idx="27">
                  <c:v>66.396900000000002</c:v>
                </c:pt>
                <c:pt idx="28">
                  <c:v>67.168490000000006</c:v>
                </c:pt>
                <c:pt idx="29">
                  <c:v>67.983620000000002</c:v>
                </c:pt>
                <c:pt idx="30">
                  <c:v>68.848219999999998</c:v>
                </c:pt>
                <c:pt idx="31">
                  <c:v>69.769739999999999</c:v>
                </c:pt>
                <c:pt idx="32">
                  <c:v>70.757630000000006</c:v>
                </c:pt>
                <c:pt idx="33">
                  <c:v>71.824029999999993</c:v>
                </c:pt>
                <c:pt idx="34">
                  <c:v>72.984610000000004</c:v>
                </c:pt>
                <c:pt idx="35">
                  <c:v>74.259739999999994</c:v>
                </c:pt>
                <c:pt idx="36">
                  <c:v>75.676090000000002</c:v>
                </c:pt>
                <c:pt idx="37">
                  <c:v>77.268979999999999</c:v>
                </c:pt>
                <c:pt idx="38">
                  <c:v>79.085909999999998</c:v>
                </c:pt>
                <c:pt idx="39">
                  <c:v>81.192369999999997</c:v>
                </c:pt>
                <c:pt idx="40">
                  <c:v>83.682640000000006</c:v>
                </c:pt>
                <c:pt idx="41">
                  <c:v>86.700609999999998</c:v>
                </c:pt>
                <c:pt idx="42">
                  <c:v>90.483090000000004</c:v>
                </c:pt>
                <c:pt idx="43">
                  <c:v>95.462810000000005</c:v>
                </c:pt>
                <c:pt idx="44">
                  <c:v>102.6247</c:v>
                </c:pt>
                <c:pt idx="45">
                  <c:v>115.3348</c:v>
                </c:pt>
                <c:pt idx="46">
                  <c:v>149.02070000000001</c:v>
                </c:pt>
                <c:pt idx="47">
                  <c:v>272.80549999999999</c:v>
                </c:pt>
                <c:pt idx="48">
                  <c:v>351.91320000000002</c:v>
                </c:pt>
                <c:pt idx="49">
                  <c:v>410.46019999999999</c:v>
                </c:pt>
                <c:pt idx="50">
                  <c:v>457.61939999999998</c:v>
                </c:pt>
                <c:pt idx="51">
                  <c:v>497.3759</c:v>
                </c:pt>
                <c:pt idx="52">
                  <c:v>531.88930000000005</c:v>
                </c:pt>
                <c:pt idx="53">
                  <c:v>562.47649999999999</c:v>
                </c:pt>
                <c:pt idx="54">
                  <c:v>590.00450000000001</c:v>
                </c:pt>
                <c:pt idx="55">
                  <c:v>615.07569999999998</c:v>
                </c:pt>
                <c:pt idx="56">
                  <c:v>638.12699999999995</c:v>
                </c:pt>
                <c:pt idx="57">
                  <c:v>804.24760000000003</c:v>
                </c:pt>
                <c:pt idx="58">
                  <c:v>912.47500000000002</c:v>
                </c:pt>
                <c:pt idx="59">
                  <c:v>993.46140000000003</c:v>
                </c:pt>
                <c:pt idx="60">
                  <c:v>1058.133</c:v>
                </c:pt>
                <c:pt idx="61">
                  <c:v>1111.8119999999999</c:v>
                </c:pt>
                <c:pt idx="62">
                  <c:v>1157.5429999999999</c:v>
                </c:pt>
                <c:pt idx="63">
                  <c:v>1197.249</c:v>
                </c:pt>
                <c:pt idx="64">
                  <c:v>1232.2260000000001</c:v>
                </c:pt>
                <c:pt idx="65">
                  <c:v>1263.395</c:v>
                </c:pt>
                <c:pt idx="66">
                  <c:v>1380.9960000000001</c:v>
                </c:pt>
                <c:pt idx="67">
                  <c:v>1460.6410000000001</c:v>
                </c:pt>
                <c:pt idx="68">
                  <c:v>1519.3409999999999</c:v>
                </c:pt>
                <c:pt idx="69">
                  <c:v>1564.9459999999999</c:v>
                </c:pt>
                <c:pt idx="70">
                  <c:v>1601.7</c:v>
                </c:pt>
                <c:pt idx="71">
                  <c:v>1632.144</c:v>
                </c:pt>
                <c:pt idx="72">
                  <c:v>1657.903</c:v>
                </c:pt>
                <c:pt idx="73">
                  <c:v>1680.08</c:v>
                </c:pt>
                <c:pt idx="74">
                  <c:v>1699.4480000000001</c:v>
                </c:pt>
                <c:pt idx="75">
                  <c:v>1716.568</c:v>
                </c:pt>
                <c:pt idx="76">
                  <c:v>1731.8610000000001</c:v>
                </c:pt>
                <c:pt idx="77">
                  <c:v>1745.646</c:v>
                </c:pt>
                <c:pt idx="78">
                  <c:v>1758.171</c:v>
                </c:pt>
                <c:pt idx="79">
                  <c:v>1769.6310000000001</c:v>
                </c:pt>
                <c:pt idx="80">
                  <c:v>1780.1849999999999</c:v>
                </c:pt>
                <c:pt idx="81">
                  <c:v>1789.9580000000001</c:v>
                </c:pt>
                <c:pt idx="82">
                  <c:v>1799.0550000000001</c:v>
                </c:pt>
                <c:pt idx="83">
                  <c:v>1807.5619999999999</c:v>
                </c:pt>
                <c:pt idx="84">
                  <c:v>1823.0840000000001</c:v>
                </c:pt>
                <c:pt idx="85">
                  <c:v>1836.9749999999999</c:v>
                </c:pt>
                <c:pt idx="86">
                  <c:v>1849.5630000000001</c:v>
                </c:pt>
                <c:pt idx="87">
                  <c:v>1861.0920000000001</c:v>
                </c:pt>
                <c:pt idx="88">
                  <c:v>1871.749</c:v>
                </c:pt>
                <c:pt idx="89">
                  <c:v>1881.6780000000001</c:v>
                </c:pt>
                <c:pt idx="90">
                  <c:v>1890.992</c:v>
                </c:pt>
                <c:pt idx="91">
                  <c:v>1899.7819999999999</c:v>
                </c:pt>
                <c:pt idx="92">
                  <c:v>1908.12</c:v>
                </c:pt>
                <c:pt idx="93">
                  <c:v>1916.066</c:v>
                </c:pt>
                <c:pt idx="94">
                  <c:v>1923.6690000000001</c:v>
                </c:pt>
                <c:pt idx="95">
                  <c:v>1930.97</c:v>
                </c:pt>
                <c:pt idx="96">
                  <c:v>1938.0039999999999</c:v>
                </c:pt>
                <c:pt idx="97">
                  <c:v>1944.8</c:v>
                </c:pt>
                <c:pt idx="98">
                  <c:v>1951.3820000000001</c:v>
                </c:pt>
                <c:pt idx="99">
                  <c:v>1957.771</c:v>
                </c:pt>
                <c:pt idx="100">
                  <c:v>1963.9870000000001</c:v>
                </c:pt>
                <c:pt idx="101">
                  <c:v>1970.0440000000001</c:v>
                </c:pt>
                <c:pt idx="102">
                  <c:v>1975.9570000000001</c:v>
                </c:pt>
                <c:pt idx="103">
                  <c:v>1981.7380000000001</c:v>
                </c:pt>
                <c:pt idx="104">
                  <c:v>1987.3969999999999</c:v>
                </c:pt>
                <c:pt idx="105">
                  <c:v>1992.9449999999999</c:v>
                </c:pt>
                <c:pt idx="106">
                  <c:v>1998.3889999999999</c:v>
                </c:pt>
                <c:pt idx="107">
                  <c:v>2003.7370000000001</c:v>
                </c:pt>
                <c:pt idx="108">
                  <c:v>2008.9960000000001</c:v>
                </c:pt>
                <c:pt idx="109">
                  <c:v>2014.171</c:v>
                </c:pt>
                <c:pt idx="110">
                  <c:v>2019.268</c:v>
                </c:pt>
                <c:pt idx="111">
                  <c:v>2024.2919999999999</c:v>
                </c:pt>
                <c:pt idx="112">
                  <c:v>2029.248</c:v>
                </c:pt>
                <c:pt idx="113">
                  <c:v>2034.1389999999999</c:v>
                </c:pt>
                <c:pt idx="114">
                  <c:v>2038.9690000000001</c:v>
                </c:pt>
                <c:pt idx="115">
                  <c:v>2043.742</c:v>
                </c:pt>
                <c:pt idx="116">
                  <c:v>2048.46</c:v>
                </c:pt>
                <c:pt idx="117">
                  <c:v>2053.127</c:v>
                </c:pt>
                <c:pt idx="118">
                  <c:v>2057.7440000000001</c:v>
                </c:pt>
                <c:pt idx="119">
                  <c:v>2062.3150000000001</c:v>
                </c:pt>
                <c:pt idx="120">
                  <c:v>2066.8409999999999</c:v>
                </c:pt>
                <c:pt idx="121">
                  <c:v>2071.3249999999998</c:v>
                </c:pt>
                <c:pt idx="122">
                  <c:v>2075.768</c:v>
                </c:pt>
                <c:pt idx="123">
                  <c:v>2080.172</c:v>
                </c:pt>
                <c:pt idx="124">
                  <c:v>2084.5390000000002</c:v>
                </c:pt>
                <c:pt idx="125">
                  <c:v>2088.8710000000001</c:v>
                </c:pt>
                <c:pt idx="126">
                  <c:v>2093.1680000000001</c:v>
                </c:pt>
                <c:pt idx="127">
                  <c:v>2097.4319999999998</c:v>
                </c:pt>
                <c:pt idx="128">
                  <c:v>2101.665</c:v>
                </c:pt>
                <c:pt idx="129">
                  <c:v>2105.8670000000002</c:v>
                </c:pt>
                <c:pt idx="130">
                  <c:v>2110.0390000000002</c:v>
                </c:pt>
                <c:pt idx="131">
                  <c:v>2114.1840000000002</c:v>
                </c:pt>
                <c:pt idx="132">
                  <c:v>2118.3009999999999</c:v>
                </c:pt>
                <c:pt idx="133">
                  <c:v>2122.3910000000001</c:v>
                </c:pt>
                <c:pt idx="134">
                  <c:v>2126.4560000000001</c:v>
                </c:pt>
                <c:pt idx="135">
                  <c:v>2130.4949999999999</c:v>
                </c:pt>
                <c:pt idx="136">
                  <c:v>2134.511</c:v>
                </c:pt>
                <c:pt idx="137">
                  <c:v>2138.5030000000002</c:v>
                </c:pt>
                <c:pt idx="138">
                  <c:v>2142.473</c:v>
                </c:pt>
                <c:pt idx="139">
                  <c:v>2146.4209999999998</c:v>
                </c:pt>
                <c:pt idx="140">
                  <c:v>2150.3470000000002</c:v>
                </c:pt>
              </c:numCache>
            </c:numRef>
          </c:yVal>
        </c:ser>
        <c:axId val="225131520"/>
        <c:axId val="225150080"/>
      </c:scatterChart>
      <c:valAx>
        <c:axId val="225131520"/>
        <c:scaling>
          <c:orientation val="minMax"/>
          <c:max val="80"/>
          <c:min val="0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GAGE</a:t>
                </a:r>
                <a:r>
                  <a:rPr lang="en-US" baseline="0"/>
                  <a:t>  </a:t>
                </a:r>
                <a:r>
                  <a:rPr lang="en-US"/>
                  <a:t>MOVEMENT  (mm)</a:t>
                </a:r>
              </a:p>
            </c:rich>
          </c:tx>
          <c:layout>
            <c:manualLayout>
              <c:xMode val="edge"/>
              <c:yMode val="edge"/>
              <c:x val="0.3834972483278305"/>
              <c:y val="0.94937040277372764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5150080"/>
        <c:crosses val="autoZero"/>
        <c:crossBetween val="midCat"/>
        <c:majorUnit val="10"/>
        <c:minorUnit val="5"/>
      </c:valAx>
      <c:valAx>
        <c:axId val="225150080"/>
        <c:scaling>
          <c:orientation val="minMax"/>
          <c:max val="2500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 and </a:t>
                </a:r>
                <a:r>
                  <a:rPr lang="en-US" baseline="0"/>
                  <a:t> GAGE-FORCE</a:t>
                </a:r>
                <a:r>
                  <a:rPr lang="en-US"/>
                  <a:t>  (kN)</a:t>
                </a:r>
              </a:p>
            </c:rich>
          </c:tx>
          <c:layout>
            <c:manualLayout>
              <c:xMode val="edge"/>
              <c:yMode val="edge"/>
              <c:x val="3.6901193802387649E-3"/>
              <c:y val="0.21263471695667668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5131520"/>
        <c:crosses val="autoZero"/>
        <c:crossBetween val="midCat"/>
        <c:majorUnit val="250"/>
        <c:minorUnit val="125"/>
      </c:valAx>
      <c:spPr>
        <a:ln>
          <a:solidFill>
            <a:sysClr val="windowText" lastClr="000000"/>
          </a:solidFill>
        </a:ln>
      </c:spPr>
    </c:plotArea>
    <c:plotVisOnly val="1"/>
    <c:dispBlanksAs val="span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77" l="0.70000000000000062" r="0.70000000000000062" t="0.75000000000000977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37799351678293"/>
          <c:y val="0.12482165859920778"/>
          <c:w val="0.78293766755091443"/>
          <c:h val="0.84576973304497616"/>
        </c:manualLayout>
      </c:layout>
      <c:scatterChart>
        <c:scatterStyle val="lineMarker"/>
        <c:ser>
          <c:idx val="9"/>
          <c:order val="0"/>
          <c:tx>
            <c:strRef>
              <c:f>'TEST DATA and BACK-ANALYSIS'!$AP$11</c:f>
              <c:strCache>
                <c:ptCount val="1"/>
                <c:pt idx="0">
                  <c:v>1L-1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BACK-ANALYSIS'!$AQ$11:$AW$11</c:f>
              <c:numCache>
                <c:formatCode>#,##0</c:formatCode>
                <c:ptCount val="7"/>
                <c:pt idx="0">
                  <c:v>200</c:v>
                </c:pt>
                <c:pt idx="1">
                  <c:v>184.73422811671088</c:v>
                </c:pt>
                <c:pt idx="2">
                  <c:v>123.96194694960211</c:v>
                </c:pt>
                <c:pt idx="3">
                  <c:v>46.847690185676385</c:v>
                </c:pt>
                <c:pt idx="4">
                  <c:v>7.1186125729442971</c:v>
                </c:pt>
                <c:pt idx="5">
                  <c:v>0.97643509814323604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</c:ser>
        <c:ser>
          <c:idx val="5"/>
          <c:order val="1"/>
          <c:tx>
            <c:strRef>
              <c:f>'TEST DATA and BACK-ANALYSIS'!$AP$12</c:f>
              <c:strCache>
                <c:ptCount val="1"/>
                <c:pt idx="0">
                  <c:v>1L-2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</c:spPr>
          </c:marker>
          <c:xVal>
            <c:numRef>
              <c:f>'TEST DATA and BACK-ANALYSIS'!$AQ$12:$AW$12</c:f>
              <c:numCache>
                <c:formatCode>#,##0</c:formatCode>
                <c:ptCount val="7"/>
                <c:pt idx="0">
                  <c:v>400</c:v>
                </c:pt>
                <c:pt idx="1">
                  <c:v>373.03692838196287</c:v>
                </c:pt>
                <c:pt idx="2">
                  <c:v>292.89754907161802</c:v>
                </c:pt>
                <c:pt idx="3">
                  <c:v>184.83583023872677</c:v>
                </c:pt>
                <c:pt idx="4">
                  <c:v>41.12059628647215</c:v>
                </c:pt>
                <c:pt idx="5">
                  <c:v>5.1760485411140582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</c:ser>
        <c:ser>
          <c:idx val="4"/>
          <c:order val="2"/>
          <c:tx>
            <c:strRef>
              <c:f>'TEST DATA and BACK-ANALYSIS'!$AP$13</c:f>
              <c:strCache>
                <c:ptCount val="1"/>
                <c:pt idx="0">
                  <c:v>1L-3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</c:spPr>
          </c:marker>
          <c:xVal>
            <c:numRef>
              <c:f>'TEST DATA and BACK-ANALYSIS'!$AQ$13:$AW$13</c:f>
              <c:numCache>
                <c:formatCode>#,##0</c:formatCode>
                <c:ptCount val="7"/>
                <c:pt idx="0">
                  <c:v>600</c:v>
                </c:pt>
                <c:pt idx="1">
                  <c:v>566.06352254641911</c:v>
                </c:pt>
                <c:pt idx="2">
                  <c:v>474.10412732095483</c:v>
                </c:pt>
                <c:pt idx="3">
                  <c:v>346.14391511936338</c:v>
                </c:pt>
                <c:pt idx="4">
                  <c:v>110.36832891246684</c:v>
                </c:pt>
                <c:pt idx="5">
                  <c:v>14.318198408488062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</c:ser>
        <c:ser>
          <c:idx val="0"/>
          <c:order val="3"/>
          <c:tx>
            <c:strRef>
              <c:f>'TEST DATA and BACK-ANALYSIS'!$AP$14</c:f>
              <c:strCache>
                <c:ptCount val="1"/>
                <c:pt idx="0">
                  <c:v>1L-4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BACK-ANALYSIS'!$AQ$14:$AW$14</c:f>
              <c:numCache>
                <c:formatCode>#,##0</c:formatCode>
                <c:ptCount val="7"/>
                <c:pt idx="0">
                  <c:v>800</c:v>
                </c:pt>
                <c:pt idx="1">
                  <c:v>761.81664190981417</c:v>
                </c:pt>
                <c:pt idx="2">
                  <c:v>661.91050928381958</c:v>
                </c:pt>
                <c:pt idx="3">
                  <c:v>518.94936870026515</c:v>
                </c:pt>
                <c:pt idx="4">
                  <c:v>218.11324668435014</c:v>
                </c:pt>
                <c:pt idx="5">
                  <c:v>31.340575596816972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A52-40E3-9AEE-97500183552A}"/>
            </c:ext>
          </c:extLst>
        </c:ser>
        <c:ser>
          <c:idx val="1"/>
          <c:order val="4"/>
          <c:tx>
            <c:strRef>
              <c:f>'TEST DATA and BACK-ANALYSIS'!$AP$15</c:f>
              <c:strCache>
                <c:ptCount val="1"/>
                <c:pt idx="0">
                  <c:v>1L-5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BACK-ANALYSIS'!$AQ$15:$AW$15</c:f>
              <c:numCache>
                <c:formatCode>#,##0</c:formatCode>
                <c:ptCount val="7"/>
                <c:pt idx="0">
                  <c:v>1000</c:v>
                </c:pt>
                <c:pt idx="1">
                  <c:v>959.17362334217501</c:v>
                </c:pt>
                <c:pt idx="2">
                  <c:v>854.21298673740046</c:v>
                </c:pt>
                <c:pt idx="3">
                  <c:v>699.89428116710872</c:v>
                </c:pt>
                <c:pt idx="4">
                  <c:v>356.39000530503978</c:v>
                </c:pt>
                <c:pt idx="5">
                  <c:v>59.544941644562329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A52-40E3-9AEE-97500183552A}"/>
            </c:ext>
          </c:extLst>
        </c:ser>
        <c:ser>
          <c:idx val="10"/>
          <c:order val="5"/>
          <c:tx>
            <c:strRef>
              <c:f>'TEST DATA and BACK-ANALYSIS'!$AP$16</c:f>
              <c:strCache>
                <c:ptCount val="1"/>
                <c:pt idx="0">
                  <c:v>1L-6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</c:spPr>
          </c:marker>
          <c:xVal>
            <c:numRef>
              <c:f>'TEST DATA and BACK-ANALYSIS'!$AQ$16:$AW$16</c:f>
              <c:numCache>
                <c:formatCode>#,##0</c:formatCode>
                <c:ptCount val="7"/>
                <c:pt idx="0">
                  <c:v>1200</c:v>
                </c:pt>
                <c:pt idx="1">
                  <c:v>1157.5223342175066</c:v>
                </c:pt>
                <c:pt idx="2">
                  <c:v>1050.006525198939</c:v>
                </c:pt>
                <c:pt idx="3">
                  <c:v>887.83270557029175</c:v>
                </c:pt>
                <c:pt idx="4">
                  <c:v>515.76250928381955</c:v>
                </c:pt>
                <c:pt idx="5">
                  <c:v>103.0407798408488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</c:ser>
        <c:ser>
          <c:idx val="3"/>
          <c:order val="6"/>
          <c:tx>
            <c:strRef>
              <c:f>'TEST DATA and BACK-ANALYSIS'!$AP$17</c:f>
              <c:strCache>
                <c:ptCount val="1"/>
                <c:pt idx="0">
                  <c:v>1L-7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BACK-ANALYSIS'!$AQ$17:$AW$17</c:f>
              <c:numCache>
                <c:formatCode>#,##0</c:formatCode>
                <c:ptCount val="7"/>
                <c:pt idx="0">
                  <c:v>1400</c:v>
                </c:pt>
                <c:pt idx="1">
                  <c:v>1356.5385145888592</c:v>
                </c:pt>
                <c:pt idx="2">
                  <c:v>1249.0479045092836</c:v>
                </c:pt>
                <c:pt idx="3">
                  <c:v>1083.2308222811671</c:v>
                </c:pt>
                <c:pt idx="4">
                  <c:v>691.51311405835543</c:v>
                </c:pt>
                <c:pt idx="5">
                  <c:v>167.62918832891248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9A52-40E3-9AEE-97500183552A}"/>
            </c:ext>
          </c:extLst>
        </c:ser>
        <c:ser>
          <c:idx val="8"/>
          <c:order val="7"/>
          <c:tx>
            <c:strRef>
              <c:f>'TEST DATA and BACK-ANALYSIS'!$AP$18</c:f>
              <c:strCache>
                <c:ptCount val="1"/>
                <c:pt idx="0">
                  <c:v>1L-8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BACK-ANALYSIS'!$AQ$18:$AW$18</c:f>
              <c:numCache>
                <c:formatCode>#,##0</c:formatCode>
                <c:ptCount val="7"/>
                <c:pt idx="0">
                  <c:v>1600</c:v>
                </c:pt>
                <c:pt idx="1">
                  <c:v>1555.6766578249335</c:v>
                </c:pt>
                <c:pt idx="2">
                  <c:v>1450.6565517241379</c:v>
                </c:pt>
                <c:pt idx="3">
                  <c:v>1286.1931564986737</c:v>
                </c:pt>
                <c:pt idx="4">
                  <c:v>879.01610079575585</c:v>
                </c:pt>
                <c:pt idx="5">
                  <c:v>257.68011671087532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9A52-40E3-9AEE-97500183552A}"/>
            </c:ext>
          </c:extLst>
        </c:ser>
        <c:ser>
          <c:idx val="6"/>
          <c:order val="8"/>
          <c:tx>
            <c:strRef>
              <c:f>'TEST DATA and BACK-ANALYSIS'!$AP$19</c:f>
              <c:strCache>
                <c:ptCount val="1"/>
                <c:pt idx="0">
                  <c:v>1L-9</c:v>
                </c:pt>
              </c:strCache>
            </c:strRef>
          </c:tx>
          <c:spPr>
            <a:ln w="28575" cap="sq">
              <a:solidFill>
                <a:srgbClr val="00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BACK-ANALYSIS'!$AQ$19:$AW$19</c:f>
              <c:numCache>
                <c:formatCode>#,##0</c:formatCode>
                <c:ptCount val="7"/>
                <c:pt idx="0">
                  <c:v>1800</c:v>
                </c:pt>
                <c:pt idx="1">
                  <c:v>1754.738196286472</c:v>
                </c:pt>
                <c:pt idx="2">
                  <c:v>1657.6779310344828</c:v>
                </c:pt>
                <c:pt idx="3">
                  <c:v>1505.4420689655171</c:v>
                </c:pt>
                <c:pt idx="4">
                  <c:v>1086.9350663129974</c:v>
                </c:pt>
                <c:pt idx="5">
                  <c:v>387.82457294429713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9A52-40E3-9AEE-97500183552A}"/>
            </c:ext>
          </c:extLst>
        </c:ser>
        <c:ser>
          <c:idx val="7"/>
          <c:order val="9"/>
          <c:tx>
            <c:strRef>
              <c:f>'TEST DATA and BACK-ANALYSIS'!$AP$20</c:f>
              <c:strCache>
                <c:ptCount val="1"/>
                <c:pt idx="0">
                  <c:v>1L-10</c:v>
                </c:pt>
              </c:strCache>
            </c:strRef>
          </c:tx>
          <c:spPr>
            <a:ln w="28575" cap="sq">
              <a:solidFill>
                <a:srgbClr val="00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BACK-ANALYSIS'!$AQ$20:$AW$20</c:f>
              <c:numCache>
                <c:formatCode>#,##0</c:formatCode>
                <c:ptCount val="7"/>
                <c:pt idx="0">
                  <c:v>2000</c:v>
                </c:pt>
                <c:pt idx="1">
                  <c:v>1954.0698673740053</c:v>
                </c:pt>
                <c:pt idx="2">
                  <c:v>1872.1541644562333</c:v>
                </c:pt>
                <c:pt idx="3">
                  <c:v>1745.063819628647</c:v>
                </c:pt>
                <c:pt idx="4">
                  <c:v>1320.4264190981432</c:v>
                </c:pt>
                <c:pt idx="5">
                  <c:v>580.35132095490712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9A52-40E3-9AEE-97500183552A}"/>
            </c:ext>
          </c:extLst>
        </c:ser>
        <c:ser>
          <c:idx val="2"/>
          <c:order val="10"/>
          <c:tx>
            <c:strRef>
              <c:f>'TEST DATA and BACK-ANALYSIS'!$AP$21</c:f>
              <c:strCache>
                <c:ptCount val="1"/>
                <c:pt idx="0">
                  <c:v>1L-11</c:v>
                </c:pt>
              </c:strCache>
            </c:strRef>
          </c:tx>
          <c:spPr>
            <a:ln w="28575" cap="sq">
              <a:solidFill>
                <a:srgbClr val="00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'TEST DATA and BACK-ANALYSIS'!$AQ$21:$AW$21</c:f>
              <c:numCache>
                <c:formatCode>#,##0</c:formatCode>
                <c:ptCount val="7"/>
                <c:pt idx="0">
                  <c:v>2200</c:v>
                </c:pt>
                <c:pt idx="1">
                  <c:v>2154.751193633952</c:v>
                </c:pt>
                <c:pt idx="2">
                  <c:v>2084.3423342175065</c:v>
                </c:pt>
                <c:pt idx="3">
                  <c:v>1975.7107161803713</c:v>
                </c:pt>
                <c:pt idx="4">
                  <c:v>1549.3476923076921</c:v>
                </c:pt>
                <c:pt idx="5">
                  <c:v>798.40449336870029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9A52-40E3-9AEE-97500183552A}"/>
            </c:ext>
          </c:extLst>
        </c:ser>
        <c:ser>
          <c:idx val="11"/>
          <c:order val="11"/>
          <c:tx>
            <c:strRef>
              <c:f>'TEST DATA and BACK-ANALYSIS'!$AP$22</c:f>
              <c:strCache>
                <c:ptCount val="1"/>
                <c:pt idx="0">
                  <c:v>1L-12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</c:spPr>
          </c:marker>
          <c:xVal>
            <c:numRef>
              <c:f>'TEST DATA and BACK-ANALYSIS'!$AQ$22:$AW$22</c:f>
              <c:numCache>
                <c:formatCode>#,##0</c:formatCode>
                <c:ptCount val="7"/>
                <c:pt idx="0">
                  <c:v>2400</c:v>
                </c:pt>
                <c:pt idx="1">
                  <c:v>2356.0050397877985</c:v>
                </c:pt>
                <c:pt idx="2">
                  <c:v>2292.4906100795752</c:v>
                </c:pt>
                <c:pt idx="3">
                  <c:v>2194.6995755968169</c:v>
                </c:pt>
                <c:pt idx="4">
                  <c:v>1767.7620159151193</c:v>
                </c:pt>
                <c:pt idx="5">
                  <c:v>1013.3642440318301</c:v>
                </c:pt>
              </c:numCache>
            </c:numRef>
          </c:xVal>
          <c:yVal>
            <c:numRef>
              <c:f>'TEST DATA and BACK-ANALYSIS'!$AQ$6:$AW$6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</c:numCache>
            </c:numRef>
          </c:yVal>
        </c:ser>
        <c:ser>
          <c:idx val="12"/>
          <c:order val="12"/>
          <c:tx>
            <c:strRef>
              <c:f>'TEST DATA and BACK-ANALYSIS'!$AP$23</c:f>
              <c:strCache>
                <c:ptCount val="1"/>
                <c:pt idx="0">
                  <c:v>1L-13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</c:spPr>
          </c:marker>
          <c:dPt>
            <c:idx val="6"/>
            <c:marker>
              <c:spPr>
                <a:noFill/>
                <a:ln w="3175"/>
              </c:spPr>
            </c:marker>
            <c:spPr>
              <a:ln w="25400" cap="sq">
                <a:solidFill>
                  <a:srgbClr val="0000FF"/>
                </a:solidFill>
                <a:prstDash val="sysDash"/>
              </a:ln>
            </c:spPr>
          </c:dPt>
          <c:xVal>
            <c:numRef>
              <c:f>'TEST DATA and BACK-ANALYSIS'!$AQ$23:$AV$23</c:f>
              <c:numCache>
                <c:formatCode>#,##0</c:formatCode>
                <c:ptCount val="6"/>
                <c:pt idx="0">
                  <c:v>2600</c:v>
                </c:pt>
                <c:pt idx="1">
                  <c:v>2557.4372944297079</c:v>
                </c:pt>
                <c:pt idx="2">
                  <c:v>2498.5604774535809</c:v>
                </c:pt>
                <c:pt idx="3">
                  <c:v>2408.0005305039786</c:v>
                </c:pt>
                <c:pt idx="4">
                  <c:v>1980.817029177719</c:v>
                </c:pt>
                <c:pt idx="5">
                  <c:v>1224.8942175066311</c:v>
                </c:pt>
              </c:numCache>
            </c:numRef>
          </c:xVal>
          <c:yVal>
            <c:numRef>
              <c:f>'TEST DATA and BACK-ANALYSIS'!$AQ$6:$AV$6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10.5</c:v>
                </c:pt>
                <c:pt idx="3">
                  <c:v>15</c:v>
                </c:pt>
                <c:pt idx="4">
                  <c:v>21</c:v>
                </c:pt>
                <c:pt idx="5">
                  <c:v>28</c:v>
                </c:pt>
              </c:numCache>
            </c:numRef>
          </c:yVal>
        </c:ser>
        <c:ser>
          <c:idx val="13"/>
          <c:order val="13"/>
          <c:tx>
            <c:v>200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Distribution'!$Z$7:$Z$36</c:f>
              <c:numCache>
                <c:formatCode>#,##0</c:formatCode>
                <c:ptCount val="30"/>
                <c:pt idx="0">
                  <c:v>200</c:v>
                </c:pt>
                <c:pt idx="1">
                  <c:v>199.6634</c:v>
                </c:pt>
                <c:pt idx="2">
                  <c:v>197.72370000000001</c:v>
                </c:pt>
                <c:pt idx="3">
                  <c:v>192.7764</c:v>
                </c:pt>
                <c:pt idx="4">
                  <c:v>185.8965</c:v>
                </c:pt>
                <c:pt idx="5">
                  <c:v>183.2834</c:v>
                </c:pt>
                <c:pt idx="6">
                  <c:v>183.2758</c:v>
                </c:pt>
                <c:pt idx="7">
                  <c:v>173.1705</c:v>
                </c:pt>
                <c:pt idx="8">
                  <c:v>156.02209999999999</c:v>
                </c:pt>
                <c:pt idx="9">
                  <c:v>136.797</c:v>
                </c:pt>
                <c:pt idx="10">
                  <c:v>122.9974</c:v>
                </c:pt>
                <c:pt idx="11">
                  <c:v>122.9833</c:v>
                </c:pt>
                <c:pt idx="12">
                  <c:v>115.8395</c:v>
                </c:pt>
                <c:pt idx="13">
                  <c:v>93.517330000000001</c:v>
                </c:pt>
                <c:pt idx="14">
                  <c:v>70.269710000000003</c:v>
                </c:pt>
                <c:pt idx="15">
                  <c:v>46.491840000000003</c:v>
                </c:pt>
                <c:pt idx="16">
                  <c:v>46.47784</c:v>
                </c:pt>
                <c:pt idx="17">
                  <c:v>32.667450000000002</c:v>
                </c:pt>
                <c:pt idx="18">
                  <c:v>21.75675</c:v>
                </c:pt>
                <c:pt idx="19">
                  <c:v>13.416180000000001</c:v>
                </c:pt>
                <c:pt idx="20">
                  <c:v>7.0648780000000002</c:v>
                </c:pt>
                <c:pt idx="21">
                  <c:v>7.0624130000000003</c:v>
                </c:pt>
                <c:pt idx="22">
                  <c:v>5.3146360000000001</c:v>
                </c:pt>
                <c:pt idx="23">
                  <c:v>3.8600720000000002</c:v>
                </c:pt>
                <c:pt idx="24">
                  <c:v>2.641524</c:v>
                </c:pt>
                <c:pt idx="25">
                  <c:v>1.598282</c:v>
                </c:pt>
                <c:pt idx="26">
                  <c:v>0.96918340000000003</c:v>
                </c:pt>
                <c:pt idx="27">
                  <c:v>0.96872639999999999</c:v>
                </c:pt>
                <c:pt idx="28">
                  <c:v>0.82606710000000005</c:v>
                </c:pt>
                <c:pt idx="29">
                  <c:v>0.40217940000000002</c:v>
                </c:pt>
              </c:numCache>
            </c:numRef>
          </c:xVal>
          <c:yVal>
            <c:numRef>
              <c:f>'Force &amp; Settlement Distribution'!$P$7:$P$36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14"/>
          <c:order val="14"/>
          <c:tx>
            <c:v>400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Distribution'!$AK$7:$AK$36</c:f>
              <c:numCache>
                <c:formatCode>#,##0</c:formatCode>
                <c:ptCount val="30"/>
                <c:pt idx="0">
                  <c:v>400</c:v>
                </c:pt>
                <c:pt idx="1">
                  <c:v>399.4436</c:v>
                </c:pt>
                <c:pt idx="2">
                  <c:v>396.18040000000002</c:v>
                </c:pt>
                <c:pt idx="3">
                  <c:v>387.57900000000001</c:v>
                </c:pt>
                <c:pt idx="4">
                  <c:v>375.04300000000001</c:v>
                </c:pt>
                <c:pt idx="5">
                  <c:v>370.10329999999999</c:v>
                </c:pt>
                <c:pt idx="6">
                  <c:v>370.09190000000001</c:v>
                </c:pt>
                <c:pt idx="7">
                  <c:v>357.03179999999998</c:v>
                </c:pt>
                <c:pt idx="8">
                  <c:v>334.63119999999998</c:v>
                </c:pt>
                <c:pt idx="9">
                  <c:v>309.14749999999998</c:v>
                </c:pt>
                <c:pt idx="10">
                  <c:v>290.60430000000002</c:v>
                </c:pt>
                <c:pt idx="11">
                  <c:v>290.58519999999999</c:v>
                </c:pt>
                <c:pt idx="12">
                  <c:v>280.90260000000001</c:v>
                </c:pt>
                <c:pt idx="13">
                  <c:v>250.24770000000001</c:v>
                </c:pt>
                <c:pt idx="14">
                  <c:v>217.60040000000001</c:v>
                </c:pt>
                <c:pt idx="15">
                  <c:v>183.40280000000001</c:v>
                </c:pt>
                <c:pt idx="16">
                  <c:v>183.3766</c:v>
                </c:pt>
                <c:pt idx="17">
                  <c:v>141.81970000000001</c:v>
                </c:pt>
                <c:pt idx="18">
                  <c:v>103.5705</c:v>
                </c:pt>
                <c:pt idx="19">
                  <c:v>69.812830000000005</c:v>
                </c:pt>
                <c:pt idx="20">
                  <c:v>40.808369999999996</c:v>
                </c:pt>
                <c:pt idx="21">
                  <c:v>40.795960000000001</c:v>
                </c:pt>
                <c:pt idx="22">
                  <c:v>30.92661</c:v>
                </c:pt>
                <c:pt idx="23">
                  <c:v>22.511089999999999</c:v>
                </c:pt>
                <c:pt idx="24">
                  <c:v>15.30348</c:v>
                </c:pt>
                <c:pt idx="25">
                  <c:v>9.0026250000000001</c:v>
                </c:pt>
                <c:pt idx="26">
                  <c:v>5.1380270000000001</c:v>
                </c:pt>
                <c:pt idx="27">
                  <c:v>5.1351849999999999</c:v>
                </c:pt>
                <c:pt idx="28">
                  <c:v>4.2339500000000001</c:v>
                </c:pt>
                <c:pt idx="29">
                  <c:v>1.5271030000000001</c:v>
                </c:pt>
              </c:numCache>
            </c:numRef>
          </c:xVal>
          <c:yVal>
            <c:numRef>
              <c:f>'Force &amp; Settlement Distribution'!$AA$7:$AA$36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15"/>
          <c:order val="15"/>
          <c:tx>
            <c:v>600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Distribution'!$AV$7:$AV$36</c:f>
              <c:numCache>
                <c:formatCode>#,##0</c:formatCode>
                <c:ptCount val="30"/>
                <c:pt idx="0">
                  <c:v>600</c:v>
                </c:pt>
                <c:pt idx="1">
                  <c:v>599.3107</c:v>
                </c:pt>
                <c:pt idx="2">
                  <c:v>595.23630000000003</c:v>
                </c:pt>
                <c:pt idx="3">
                  <c:v>584.33389999999997</c:v>
                </c:pt>
                <c:pt idx="4">
                  <c:v>568.10640000000001</c:v>
                </c:pt>
                <c:pt idx="5">
                  <c:v>561.60850000000005</c:v>
                </c:pt>
                <c:pt idx="6">
                  <c:v>561.59460000000001</c:v>
                </c:pt>
                <c:pt idx="7">
                  <c:v>546.79100000000005</c:v>
                </c:pt>
                <c:pt idx="8">
                  <c:v>521.22569999999996</c:v>
                </c:pt>
                <c:pt idx="9">
                  <c:v>491.89</c:v>
                </c:pt>
                <c:pt idx="10">
                  <c:v>470.38339999999999</c:v>
                </c:pt>
                <c:pt idx="11">
                  <c:v>470.3612</c:v>
                </c:pt>
                <c:pt idx="12">
                  <c:v>459.07990000000001</c:v>
                </c:pt>
                <c:pt idx="13">
                  <c:v>423.13150000000002</c:v>
                </c:pt>
                <c:pt idx="14">
                  <c:v>384.44119999999998</c:v>
                </c:pt>
                <c:pt idx="15">
                  <c:v>343.44499999999999</c:v>
                </c:pt>
                <c:pt idx="16">
                  <c:v>343.41120000000001</c:v>
                </c:pt>
                <c:pt idx="17">
                  <c:v>283.52699999999999</c:v>
                </c:pt>
                <c:pt idx="18">
                  <c:v>223.47880000000001</c:v>
                </c:pt>
                <c:pt idx="19">
                  <c:v>165.02430000000001</c:v>
                </c:pt>
                <c:pt idx="20">
                  <c:v>109.52370000000001</c:v>
                </c:pt>
                <c:pt idx="21">
                  <c:v>109.497</c:v>
                </c:pt>
                <c:pt idx="22">
                  <c:v>84.516890000000004</c:v>
                </c:pt>
                <c:pt idx="23">
                  <c:v>62.388930000000002</c:v>
                </c:pt>
                <c:pt idx="24">
                  <c:v>42.801389999999998</c:v>
                </c:pt>
                <c:pt idx="25">
                  <c:v>25.20373</c:v>
                </c:pt>
                <c:pt idx="26">
                  <c:v>14.21339</c:v>
                </c:pt>
                <c:pt idx="27">
                  <c:v>14.205159999999999</c:v>
                </c:pt>
                <c:pt idx="28">
                  <c:v>11.51393</c:v>
                </c:pt>
                <c:pt idx="29">
                  <c:v>3.3872439999999999</c:v>
                </c:pt>
              </c:numCache>
            </c:numRef>
          </c:xVal>
          <c:yVal>
            <c:numRef>
              <c:f>'Force &amp; Settlement Distribution'!$AL$7:$AL$36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16"/>
          <c:order val="16"/>
          <c:tx>
            <c:v>800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Distribution'!$BG$7:$BG$36</c:f>
              <c:numCache>
                <c:formatCode>#,##0</c:formatCode>
                <c:ptCount val="30"/>
                <c:pt idx="0">
                  <c:v>800</c:v>
                </c:pt>
                <c:pt idx="1">
                  <c:v>799.22299999999996</c:v>
                </c:pt>
                <c:pt idx="2">
                  <c:v>794.60799999999995</c:v>
                </c:pt>
                <c:pt idx="3">
                  <c:v>782.15430000000003</c:v>
                </c:pt>
                <c:pt idx="4">
                  <c:v>763.39639999999997</c:v>
                </c:pt>
                <c:pt idx="5">
                  <c:v>755.81769999999995</c:v>
                </c:pt>
                <c:pt idx="6">
                  <c:v>755.80229999999995</c:v>
                </c:pt>
                <c:pt idx="7">
                  <c:v>739.90139999999997</c:v>
                </c:pt>
                <c:pt idx="8">
                  <c:v>712.26639999999998</c:v>
                </c:pt>
                <c:pt idx="9">
                  <c:v>680.30290000000002</c:v>
                </c:pt>
                <c:pt idx="10">
                  <c:v>656.70939999999996</c:v>
                </c:pt>
                <c:pt idx="11">
                  <c:v>656.68489999999997</c:v>
                </c:pt>
                <c:pt idx="12">
                  <c:v>644.25750000000005</c:v>
                </c:pt>
                <c:pt idx="13">
                  <c:v>604.42939999999999</c:v>
                </c:pt>
                <c:pt idx="14">
                  <c:v>561.173</c:v>
                </c:pt>
                <c:pt idx="15">
                  <c:v>514.8913</c:v>
                </c:pt>
                <c:pt idx="16">
                  <c:v>514.85239999999999</c:v>
                </c:pt>
                <c:pt idx="17">
                  <c:v>443.8057</c:v>
                </c:pt>
                <c:pt idx="18">
                  <c:v>369.4957</c:v>
                </c:pt>
                <c:pt idx="19">
                  <c:v>293.26650000000001</c:v>
                </c:pt>
                <c:pt idx="20">
                  <c:v>216.4324</c:v>
                </c:pt>
                <c:pt idx="21">
                  <c:v>216.3913</c:v>
                </c:pt>
                <c:pt idx="22">
                  <c:v>171.1764</c:v>
                </c:pt>
                <c:pt idx="23">
                  <c:v>129.18549999999999</c:v>
                </c:pt>
                <c:pt idx="24">
                  <c:v>90.379480000000001</c:v>
                </c:pt>
                <c:pt idx="25">
                  <c:v>54.22504</c:v>
                </c:pt>
                <c:pt idx="26">
                  <c:v>31.11101</c:v>
                </c:pt>
                <c:pt idx="27">
                  <c:v>31.093150000000001</c:v>
                </c:pt>
                <c:pt idx="28">
                  <c:v>24.943940000000001</c:v>
                </c:pt>
                <c:pt idx="29">
                  <c:v>6.2863790000000002</c:v>
                </c:pt>
              </c:numCache>
            </c:numRef>
          </c:xVal>
          <c:yVal>
            <c:numRef>
              <c:f>'Force &amp; Settlement Distribution'!$AW$7:$AW$36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17"/>
          <c:order val="17"/>
          <c:tx>
            <c:v>1000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Distribution'!$BR$7:$BR$36</c:f>
              <c:numCache>
                <c:formatCode>#,##0</c:formatCode>
                <c:ptCount val="30"/>
                <c:pt idx="0">
                  <c:v>1000</c:v>
                </c:pt>
                <c:pt idx="1">
                  <c:v>999.16</c:v>
                </c:pt>
                <c:pt idx="2">
                  <c:v>994.15719999999999</c:v>
                </c:pt>
                <c:pt idx="3">
                  <c:v>980.58389999999997</c:v>
                </c:pt>
                <c:pt idx="4">
                  <c:v>959.98649999999998</c:v>
                </c:pt>
                <c:pt idx="5">
                  <c:v>951.61770000000001</c:v>
                </c:pt>
                <c:pt idx="6">
                  <c:v>951.60119999999995</c:v>
                </c:pt>
                <c:pt idx="7">
                  <c:v>935.07299999999998</c:v>
                </c:pt>
                <c:pt idx="8">
                  <c:v>906.1798</c:v>
                </c:pt>
                <c:pt idx="9">
                  <c:v>872.51089999999999</c:v>
                </c:pt>
                <c:pt idx="10">
                  <c:v>847.49519999999995</c:v>
                </c:pt>
                <c:pt idx="11">
                  <c:v>847.4692</c:v>
                </c:pt>
                <c:pt idx="12">
                  <c:v>834.23910000000001</c:v>
                </c:pt>
                <c:pt idx="13">
                  <c:v>791.59889999999996</c:v>
                </c:pt>
                <c:pt idx="14">
                  <c:v>744.87519999999995</c:v>
                </c:pt>
                <c:pt idx="15">
                  <c:v>694.41129999999998</c:v>
                </c:pt>
                <c:pt idx="16">
                  <c:v>694.36879999999996</c:v>
                </c:pt>
                <c:pt idx="17">
                  <c:v>616.2944</c:v>
                </c:pt>
                <c:pt idx="18">
                  <c:v>532.90300000000002</c:v>
                </c:pt>
                <c:pt idx="19">
                  <c:v>445.05189999999999</c:v>
                </c:pt>
                <c:pt idx="20">
                  <c:v>353.62990000000002</c:v>
                </c:pt>
                <c:pt idx="21">
                  <c:v>353.57639999999998</c:v>
                </c:pt>
                <c:pt idx="22">
                  <c:v>286.94099999999997</c:v>
                </c:pt>
                <c:pt idx="23">
                  <c:v>222.15819999999999</c:v>
                </c:pt>
                <c:pt idx="24">
                  <c:v>159.56649999999999</c:v>
                </c:pt>
                <c:pt idx="25">
                  <c:v>98.907039999999995</c:v>
                </c:pt>
                <c:pt idx="26">
                  <c:v>59.107059999999997</c:v>
                </c:pt>
                <c:pt idx="27">
                  <c:v>59.074849999999998</c:v>
                </c:pt>
                <c:pt idx="28">
                  <c:v>47.116219999999998</c:v>
                </c:pt>
                <c:pt idx="29">
                  <c:v>10.6389</c:v>
                </c:pt>
              </c:numCache>
            </c:numRef>
          </c:xVal>
          <c:yVal>
            <c:numRef>
              <c:f>'Force &amp; Settlement Distribution'!$BH$7:$BH$36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18"/>
          <c:order val="18"/>
          <c:tx>
            <c:v>1200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Distribution'!$CC$7:$CC$36</c:f>
              <c:numCache>
                <c:formatCode>#,##0</c:formatCode>
                <c:ptCount val="30"/>
                <c:pt idx="0">
                  <c:v>1200</c:v>
                </c:pt>
                <c:pt idx="1">
                  <c:v>1199.1120000000001</c:v>
                </c:pt>
                <c:pt idx="2">
                  <c:v>1193.8140000000001</c:v>
                </c:pt>
                <c:pt idx="3">
                  <c:v>1179.386</c:v>
                </c:pt>
                <c:pt idx="4">
                  <c:v>1157.3779999999999</c:v>
                </c:pt>
                <c:pt idx="5">
                  <c:v>1148.4010000000001</c:v>
                </c:pt>
                <c:pt idx="6">
                  <c:v>1148.384</c:v>
                </c:pt>
                <c:pt idx="7">
                  <c:v>1131.6089999999999</c:v>
                </c:pt>
                <c:pt idx="8">
                  <c:v>1102.1400000000001</c:v>
                </c:pt>
                <c:pt idx="9">
                  <c:v>1067.577</c:v>
                </c:pt>
                <c:pt idx="10">
                  <c:v>1041.7439999999999</c:v>
                </c:pt>
                <c:pt idx="11">
                  <c:v>1041.7170000000001</c:v>
                </c:pt>
                <c:pt idx="12">
                  <c:v>1028.002</c:v>
                </c:pt>
                <c:pt idx="13">
                  <c:v>983.55989999999997</c:v>
                </c:pt>
                <c:pt idx="14">
                  <c:v>934.43330000000003</c:v>
                </c:pt>
                <c:pt idx="15">
                  <c:v>880.86869999999999</c:v>
                </c:pt>
                <c:pt idx="16">
                  <c:v>880.82349999999997</c:v>
                </c:pt>
                <c:pt idx="17">
                  <c:v>798.02340000000004</c:v>
                </c:pt>
                <c:pt idx="18">
                  <c:v>708.57399999999996</c:v>
                </c:pt>
                <c:pt idx="19">
                  <c:v>612.9819</c:v>
                </c:pt>
                <c:pt idx="20">
                  <c:v>511.75409999999999</c:v>
                </c:pt>
                <c:pt idx="21">
                  <c:v>511.69069999999999</c:v>
                </c:pt>
                <c:pt idx="22">
                  <c:v>425.03899999999999</c:v>
                </c:pt>
                <c:pt idx="23">
                  <c:v>337.55930000000001</c:v>
                </c:pt>
                <c:pt idx="24">
                  <c:v>249.7346</c:v>
                </c:pt>
                <c:pt idx="25">
                  <c:v>161.54939999999999</c:v>
                </c:pt>
                <c:pt idx="26">
                  <c:v>102.2784</c:v>
                </c:pt>
                <c:pt idx="27">
                  <c:v>102.2273</c:v>
                </c:pt>
                <c:pt idx="28">
                  <c:v>81.354309999999998</c:v>
                </c:pt>
                <c:pt idx="29">
                  <c:v>17.28275</c:v>
                </c:pt>
              </c:numCache>
            </c:numRef>
          </c:xVal>
          <c:yVal>
            <c:numRef>
              <c:f>'Force &amp; Settlement Distribution'!$BS$7:$BS$36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19"/>
          <c:order val="19"/>
          <c:tx>
            <c:v>1400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Distribution'!$CN$7:$CN$36</c:f>
              <c:numCache>
                <c:formatCode>#,##0</c:formatCode>
                <c:ptCount val="30"/>
                <c:pt idx="0">
                  <c:v>1400</c:v>
                </c:pt>
                <c:pt idx="1">
                  <c:v>1399.075</c:v>
                </c:pt>
                <c:pt idx="2">
                  <c:v>1393.5450000000001</c:v>
                </c:pt>
                <c:pt idx="3">
                  <c:v>1378.442</c:v>
                </c:pt>
                <c:pt idx="4">
                  <c:v>1355.31</c:v>
                </c:pt>
                <c:pt idx="5">
                  <c:v>1345.847</c:v>
                </c:pt>
                <c:pt idx="6">
                  <c:v>1345.829</c:v>
                </c:pt>
                <c:pt idx="7">
                  <c:v>1329.1769999999999</c:v>
                </c:pt>
                <c:pt idx="8">
                  <c:v>1299.819</c:v>
                </c:pt>
                <c:pt idx="9">
                  <c:v>1265.2090000000001</c:v>
                </c:pt>
                <c:pt idx="10">
                  <c:v>1239.2139999999999</c:v>
                </c:pt>
                <c:pt idx="11">
                  <c:v>1239.1869999999999</c:v>
                </c:pt>
                <c:pt idx="12">
                  <c:v>1225.3430000000001</c:v>
                </c:pt>
                <c:pt idx="13">
                  <c:v>1180.258</c:v>
                </c:pt>
                <c:pt idx="14">
                  <c:v>1130.0160000000001</c:v>
                </c:pt>
                <c:pt idx="15">
                  <c:v>1074.7260000000001</c:v>
                </c:pt>
                <c:pt idx="16">
                  <c:v>1074.6790000000001</c:v>
                </c:pt>
                <c:pt idx="17">
                  <c:v>988.59950000000003</c:v>
                </c:pt>
                <c:pt idx="18">
                  <c:v>894.9692</c:v>
                </c:pt>
                <c:pt idx="19">
                  <c:v>794.06449999999995</c:v>
                </c:pt>
                <c:pt idx="20">
                  <c:v>686.125</c:v>
                </c:pt>
                <c:pt idx="21">
                  <c:v>686.05380000000002</c:v>
                </c:pt>
                <c:pt idx="22">
                  <c:v>581.63319999999999</c:v>
                </c:pt>
                <c:pt idx="23">
                  <c:v>473.21980000000002</c:v>
                </c:pt>
                <c:pt idx="24">
                  <c:v>361.18329999999997</c:v>
                </c:pt>
                <c:pt idx="25">
                  <c:v>245.57419999999999</c:v>
                </c:pt>
                <c:pt idx="26">
                  <c:v>166.37979999999999</c:v>
                </c:pt>
                <c:pt idx="27">
                  <c:v>166.3058</c:v>
                </c:pt>
                <c:pt idx="28">
                  <c:v>132.57470000000001</c:v>
                </c:pt>
                <c:pt idx="29">
                  <c:v>28.27899</c:v>
                </c:pt>
              </c:numCache>
            </c:numRef>
          </c:xVal>
          <c:yVal>
            <c:numRef>
              <c:f>'Force &amp; Settlement Distribution'!$CD$7:$CD$36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20"/>
          <c:order val="20"/>
          <c:tx>
            <c:v>1600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Distribution'!$CY$7:$CY$36</c:f>
              <c:numCache>
                <c:formatCode>#,##0</c:formatCode>
                <c:ptCount val="30"/>
                <c:pt idx="0">
                  <c:v>1600</c:v>
                </c:pt>
                <c:pt idx="1">
                  <c:v>1599.039</c:v>
                </c:pt>
                <c:pt idx="2">
                  <c:v>1593.288</c:v>
                </c:pt>
                <c:pt idx="3">
                  <c:v>1577.54</c:v>
                </c:pt>
                <c:pt idx="4">
                  <c:v>1553.338</c:v>
                </c:pt>
                <c:pt idx="5">
                  <c:v>1543.413</c:v>
                </c:pt>
                <c:pt idx="6">
                  <c:v>1543.395</c:v>
                </c:pt>
                <c:pt idx="7">
                  <c:v>1527.192</c:v>
                </c:pt>
                <c:pt idx="8">
                  <c:v>1498.568</c:v>
                </c:pt>
                <c:pt idx="9">
                  <c:v>1464.7249999999999</c:v>
                </c:pt>
                <c:pt idx="10">
                  <c:v>1439.23</c:v>
                </c:pt>
                <c:pt idx="11">
                  <c:v>1439.204</c:v>
                </c:pt>
                <c:pt idx="12">
                  <c:v>1425.598</c:v>
                </c:pt>
                <c:pt idx="13">
                  <c:v>1381.14</c:v>
                </c:pt>
                <c:pt idx="14">
                  <c:v>1331.31</c:v>
                </c:pt>
                <c:pt idx="15">
                  <c:v>1276.086</c:v>
                </c:pt>
                <c:pt idx="16">
                  <c:v>1276.039</c:v>
                </c:pt>
                <c:pt idx="17">
                  <c:v>1187.231</c:v>
                </c:pt>
                <c:pt idx="18">
                  <c:v>1090.23</c:v>
                </c:pt>
                <c:pt idx="19">
                  <c:v>985.17539999999997</c:v>
                </c:pt>
                <c:pt idx="20">
                  <c:v>872.15430000000003</c:v>
                </c:pt>
                <c:pt idx="21">
                  <c:v>872.07650000000001</c:v>
                </c:pt>
                <c:pt idx="22">
                  <c:v>752.28229999999996</c:v>
                </c:pt>
                <c:pt idx="23">
                  <c:v>625.68119999999999</c:v>
                </c:pt>
                <c:pt idx="24">
                  <c:v>492.46859999999998</c:v>
                </c:pt>
                <c:pt idx="25">
                  <c:v>352.66359999999997</c:v>
                </c:pt>
                <c:pt idx="26">
                  <c:v>255.74510000000001</c:v>
                </c:pt>
                <c:pt idx="27">
                  <c:v>255.64580000000001</c:v>
                </c:pt>
                <c:pt idx="28">
                  <c:v>205.3116</c:v>
                </c:pt>
                <c:pt idx="29">
                  <c:v>48.589320000000001</c:v>
                </c:pt>
              </c:numCache>
            </c:numRef>
          </c:xVal>
          <c:yVal>
            <c:numRef>
              <c:f>'Force &amp; Settlement Distribution'!$CO$7:$CO$36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21"/>
          <c:order val="21"/>
          <c:tx>
            <c:v>1800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Distribution'!$DJ$7:$DJ$36</c:f>
              <c:numCache>
                <c:formatCode>#,##0</c:formatCode>
                <c:ptCount val="30"/>
                <c:pt idx="0">
                  <c:v>1800</c:v>
                </c:pt>
                <c:pt idx="1">
                  <c:v>1799.002</c:v>
                </c:pt>
                <c:pt idx="2">
                  <c:v>1793.0229999999999</c:v>
                </c:pt>
                <c:pt idx="3">
                  <c:v>1776.61</c:v>
                </c:pt>
                <c:pt idx="4">
                  <c:v>1751.3050000000001</c:v>
                </c:pt>
                <c:pt idx="5">
                  <c:v>1740.902</c:v>
                </c:pt>
                <c:pt idx="6">
                  <c:v>1740.885</c:v>
                </c:pt>
                <c:pt idx="7">
                  <c:v>1725.9010000000001</c:v>
                </c:pt>
                <c:pt idx="8">
                  <c:v>1699.444</c:v>
                </c:pt>
                <c:pt idx="9">
                  <c:v>1668.172</c:v>
                </c:pt>
                <c:pt idx="10">
                  <c:v>1644.616</c:v>
                </c:pt>
                <c:pt idx="11">
                  <c:v>1644.5909999999999</c:v>
                </c:pt>
                <c:pt idx="12">
                  <c:v>1632.018</c:v>
                </c:pt>
                <c:pt idx="13">
                  <c:v>1590.9169999999999</c:v>
                </c:pt>
                <c:pt idx="14">
                  <c:v>1544.8009999999999</c:v>
                </c:pt>
                <c:pt idx="15">
                  <c:v>1493.604</c:v>
                </c:pt>
                <c:pt idx="16">
                  <c:v>1493.557</c:v>
                </c:pt>
                <c:pt idx="17">
                  <c:v>1402.6610000000001</c:v>
                </c:pt>
                <c:pt idx="18">
                  <c:v>1303.136</c:v>
                </c:pt>
                <c:pt idx="19">
                  <c:v>1195.056</c:v>
                </c:pt>
                <c:pt idx="20">
                  <c:v>1078.4369999999999</c:v>
                </c:pt>
                <c:pt idx="21">
                  <c:v>1078.354</c:v>
                </c:pt>
                <c:pt idx="22">
                  <c:v>945.84450000000004</c:v>
                </c:pt>
                <c:pt idx="23">
                  <c:v>804.50049999999999</c:v>
                </c:pt>
                <c:pt idx="24">
                  <c:v>654.42650000000003</c:v>
                </c:pt>
                <c:pt idx="25">
                  <c:v>495.62079999999997</c:v>
                </c:pt>
                <c:pt idx="26">
                  <c:v>384.88749999999999</c:v>
                </c:pt>
                <c:pt idx="27">
                  <c:v>384.76280000000003</c:v>
                </c:pt>
                <c:pt idx="28">
                  <c:v>315.52319999999997</c:v>
                </c:pt>
                <c:pt idx="29">
                  <c:v>98.838800000000006</c:v>
                </c:pt>
              </c:numCache>
            </c:numRef>
          </c:xVal>
          <c:yVal>
            <c:numRef>
              <c:f>'Force &amp; Settlement Distribution'!$CZ$7:$CZ$36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22"/>
          <c:order val="22"/>
          <c:tx>
            <c:v>2000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Distribution'!$DU$7:$DU$36</c:f>
              <c:numCache>
                <c:formatCode>#,##0</c:formatCode>
                <c:ptCount val="30"/>
                <c:pt idx="0">
                  <c:v>2000</c:v>
                </c:pt>
                <c:pt idx="1">
                  <c:v>1998.9680000000001</c:v>
                </c:pt>
                <c:pt idx="2">
                  <c:v>1992.778</c:v>
                </c:pt>
                <c:pt idx="3">
                  <c:v>1975.7619999999999</c:v>
                </c:pt>
                <c:pt idx="4">
                  <c:v>1949.479</c:v>
                </c:pt>
                <c:pt idx="5">
                  <c:v>1938.66</c:v>
                </c:pt>
                <c:pt idx="6">
                  <c:v>1938.643</c:v>
                </c:pt>
                <c:pt idx="7">
                  <c:v>1925.9359999999999</c:v>
                </c:pt>
                <c:pt idx="8">
                  <c:v>1903.559</c:v>
                </c:pt>
                <c:pt idx="9">
                  <c:v>1877.1980000000001</c:v>
                </c:pt>
                <c:pt idx="10">
                  <c:v>1857.395</c:v>
                </c:pt>
                <c:pt idx="11">
                  <c:v>1857.374</c:v>
                </c:pt>
                <c:pt idx="12">
                  <c:v>1846.8219999999999</c:v>
                </c:pt>
                <c:pt idx="13">
                  <c:v>1812.405</c:v>
                </c:pt>
                <c:pt idx="14">
                  <c:v>1773.9169999999999</c:v>
                </c:pt>
                <c:pt idx="15">
                  <c:v>1731.33</c:v>
                </c:pt>
                <c:pt idx="16">
                  <c:v>1731.287</c:v>
                </c:pt>
                <c:pt idx="17">
                  <c:v>1639.1769999999999</c:v>
                </c:pt>
                <c:pt idx="18">
                  <c:v>1538.2439999999999</c:v>
                </c:pt>
                <c:pt idx="19">
                  <c:v>1428.547</c:v>
                </c:pt>
                <c:pt idx="20">
                  <c:v>1310.088</c:v>
                </c:pt>
                <c:pt idx="21">
                  <c:v>1310.002</c:v>
                </c:pt>
                <c:pt idx="22">
                  <c:v>1170.3409999999999</c:v>
                </c:pt>
                <c:pt idx="23">
                  <c:v>1021.004</c:v>
                </c:pt>
                <c:pt idx="24">
                  <c:v>862.08150000000001</c:v>
                </c:pt>
                <c:pt idx="25">
                  <c:v>693.57439999999997</c:v>
                </c:pt>
                <c:pt idx="26">
                  <c:v>575.91</c:v>
                </c:pt>
                <c:pt idx="27">
                  <c:v>575.76959999999997</c:v>
                </c:pt>
                <c:pt idx="28">
                  <c:v>493.8646</c:v>
                </c:pt>
                <c:pt idx="29">
                  <c:v>237.1096</c:v>
                </c:pt>
              </c:numCache>
            </c:numRef>
          </c:xVal>
          <c:yVal>
            <c:numRef>
              <c:f>'Force &amp; Settlement Distribution'!$DK$7:$DK$36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23"/>
          <c:order val="23"/>
          <c:tx>
            <c:v>2200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Distribution'!$EF$7:$EF$36</c:f>
              <c:numCache>
                <c:formatCode>#,##0</c:formatCode>
                <c:ptCount val="30"/>
                <c:pt idx="0">
                  <c:v>2200</c:v>
                </c:pt>
                <c:pt idx="1">
                  <c:v>2198.9540000000002</c:v>
                </c:pt>
                <c:pt idx="2">
                  <c:v>2192.6759999999999</c:v>
                </c:pt>
                <c:pt idx="3">
                  <c:v>2175.4140000000002</c:v>
                </c:pt>
                <c:pt idx="4">
                  <c:v>2148.739</c:v>
                </c:pt>
                <c:pt idx="5">
                  <c:v>2137.7570000000001</c:v>
                </c:pt>
                <c:pt idx="6">
                  <c:v>2137.7399999999998</c:v>
                </c:pt>
                <c:pt idx="7">
                  <c:v>2126.7919999999999</c:v>
                </c:pt>
                <c:pt idx="8">
                  <c:v>2107.5369999999998</c:v>
                </c:pt>
                <c:pt idx="9">
                  <c:v>2084.8919999999998</c:v>
                </c:pt>
                <c:pt idx="10">
                  <c:v>2067.9050000000002</c:v>
                </c:pt>
                <c:pt idx="11">
                  <c:v>2067.8870000000002</c:v>
                </c:pt>
                <c:pt idx="12">
                  <c:v>2058.8429999999998</c:v>
                </c:pt>
                <c:pt idx="13">
                  <c:v>2029.3789999999999</c:v>
                </c:pt>
                <c:pt idx="14">
                  <c:v>1996.4860000000001</c:v>
                </c:pt>
                <c:pt idx="15">
                  <c:v>1960.154</c:v>
                </c:pt>
                <c:pt idx="16">
                  <c:v>1960.1130000000001</c:v>
                </c:pt>
                <c:pt idx="17">
                  <c:v>1867.644</c:v>
                </c:pt>
                <c:pt idx="18">
                  <c:v>1766.306</c:v>
                </c:pt>
                <c:pt idx="19">
                  <c:v>1656.1590000000001</c:v>
                </c:pt>
                <c:pt idx="20">
                  <c:v>1537.203</c:v>
                </c:pt>
                <c:pt idx="21">
                  <c:v>1537.116</c:v>
                </c:pt>
                <c:pt idx="22">
                  <c:v>1395.472</c:v>
                </c:pt>
                <c:pt idx="23">
                  <c:v>1243.973</c:v>
                </c:pt>
                <c:pt idx="24">
                  <c:v>1082.712</c:v>
                </c:pt>
                <c:pt idx="25">
                  <c:v>911.68679999999995</c:v>
                </c:pt>
                <c:pt idx="26">
                  <c:v>792.24620000000004</c:v>
                </c:pt>
                <c:pt idx="27">
                  <c:v>792.10130000000004</c:v>
                </c:pt>
                <c:pt idx="28">
                  <c:v>706.49080000000004</c:v>
                </c:pt>
                <c:pt idx="29">
                  <c:v>438.05939999999998</c:v>
                </c:pt>
              </c:numCache>
            </c:numRef>
          </c:xVal>
          <c:yVal>
            <c:numRef>
              <c:f>'Force &amp; Settlement Distribution'!$DV$7:$DV$36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24"/>
          <c:order val="24"/>
          <c:tx>
            <c:v>2400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Distribution'!$EQ$7:$EQ$36</c:f>
              <c:numCache>
                <c:formatCode>#,##0</c:formatCode>
                <c:ptCount val="30"/>
                <c:pt idx="0">
                  <c:v>2400</c:v>
                </c:pt>
                <c:pt idx="1">
                  <c:v>2398.9479999999999</c:v>
                </c:pt>
                <c:pt idx="2">
                  <c:v>2392.6370000000002</c:v>
                </c:pt>
                <c:pt idx="3">
                  <c:v>2375.2829999999999</c:v>
                </c:pt>
                <c:pt idx="4">
                  <c:v>2348.4630000000002</c:v>
                </c:pt>
                <c:pt idx="5">
                  <c:v>2337.42</c:v>
                </c:pt>
                <c:pt idx="6">
                  <c:v>2337.4050000000002</c:v>
                </c:pt>
                <c:pt idx="7">
                  <c:v>2327.5189999999998</c:v>
                </c:pt>
                <c:pt idx="8">
                  <c:v>2310.143</c:v>
                </c:pt>
                <c:pt idx="9">
                  <c:v>2289.7190000000001</c:v>
                </c:pt>
                <c:pt idx="10">
                  <c:v>2274.4070000000002</c:v>
                </c:pt>
                <c:pt idx="11">
                  <c:v>2274.3919999999998</c:v>
                </c:pt>
                <c:pt idx="12">
                  <c:v>2266.2420000000002</c:v>
                </c:pt>
                <c:pt idx="13">
                  <c:v>2239.703</c:v>
                </c:pt>
                <c:pt idx="14">
                  <c:v>2210.0949999999998</c:v>
                </c:pt>
                <c:pt idx="15">
                  <c:v>2177.4110000000001</c:v>
                </c:pt>
                <c:pt idx="16">
                  <c:v>2177.373</c:v>
                </c:pt>
                <c:pt idx="17">
                  <c:v>2084.7809999999999</c:v>
                </c:pt>
                <c:pt idx="18">
                  <c:v>1983.307</c:v>
                </c:pt>
                <c:pt idx="19">
                  <c:v>1873.011</c:v>
                </c:pt>
                <c:pt idx="20">
                  <c:v>1753.893</c:v>
                </c:pt>
                <c:pt idx="21">
                  <c:v>1753.806</c:v>
                </c:pt>
                <c:pt idx="22">
                  <c:v>1611.5219999999999</c:v>
                </c:pt>
                <c:pt idx="23">
                  <c:v>1459.3320000000001</c:v>
                </c:pt>
                <c:pt idx="24">
                  <c:v>1297.327</c:v>
                </c:pt>
                <c:pt idx="25">
                  <c:v>1125.509</c:v>
                </c:pt>
                <c:pt idx="26">
                  <c:v>1005.51</c:v>
                </c:pt>
                <c:pt idx="27">
                  <c:v>1005.364</c:v>
                </c:pt>
                <c:pt idx="28">
                  <c:v>918.55309999999997</c:v>
                </c:pt>
                <c:pt idx="29">
                  <c:v>646.34619999999995</c:v>
                </c:pt>
              </c:numCache>
            </c:numRef>
          </c:xVal>
          <c:yVal>
            <c:numRef>
              <c:f>'Force &amp; Settlement Distribution'!$EG$7:$EG$36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25"/>
          <c:order val="25"/>
          <c:tx>
            <c:v>2600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Distribution'!$FB$7:$FB$36</c:f>
              <c:numCache>
                <c:formatCode>#,##0</c:formatCode>
                <c:ptCount val="30"/>
                <c:pt idx="0">
                  <c:v>2600</c:v>
                </c:pt>
                <c:pt idx="1">
                  <c:v>2598.9450000000002</c:v>
                </c:pt>
                <c:pt idx="2">
                  <c:v>2592.6190000000001</c:v>
                </c:pt>
                <c:pt idx="3">
                  <c:v>2575.221</c:v>
                </c:pt>
                <c:pt idx="4">
                  <c:v>2548.3330000000001</c:v>
                </c:pt>
                <c:pt idx="5">
                  <c:v>2537.2620000000002</c:v>
                </c:pt>
                <c:pt idx="6">
                  <c:v>2537.2469999999998</c:v>
                </c:pt>
                <c:pt idx="7">
                  <c:v>2528.0790000000002</c:v>
                </c:pt>
                <c:pt idx="8">
                  <c:v>2511.9679999999998</c:v>
                </c:pt>
                <c:pt idx="9">
                  <c:v>2493.0390000000002</c:v>
                </c:pt>
                <c:pt idx="10">
                  <c:v>2478.85</c:v>
                </c:pt>
                <c:pt idx="11">
                  <c:v>2478.835</c:v>
                </c:pt>
                <c:pt idx="12">
                  <c:v>2471.2840000000001</c:v>
                </c:pt>
                <c:pt idx="13">
                  <c:v>2446.701</c:v>
                </c:pt>
                <c:pt idx="14">
                  <c:v>2419.2840000000001</c:v>
                </c:pt>
                <c:pt idx="15">
                  <c:v>2389.0279999999998</c:v>
                </c:pt>
                <c:pt idx="16">
                  <c:v>2388.9899999999998</c:v>
                </c:pt>
                <c:pt idx="17">
                  <c:v>2296.346</c:v>
                </c:pt>
                <c:pt idx="18">
                  <c:v>2194.8139999999999</c:v>
                </c:pt>
                <c:pt idx="19">
                  <c:v>2084.4540000000002</c:v>
                </c:pt>
                <c:pt idx="20">
                  <c:v>1965.2660000000001</c:v>
                </c:pt>
                <c:pt idx="21">
                  <c:v>1965.1790000000001</c:v>
                </c:pt>
                <c:pt idx="22">
                  <c:v>1822.6110000000001</c:v>
                </c:pt>
                <c:pt idx="23">
                  <c:v>1670.115</c:v>
                </c:pt>
                <c:pt idx="24">
                  <c:v>1507.7829999999999</c:v>
                </c:pt>
                <c:pt idx="25">
                  <c:v>1335.614</c:v>
                </c:pt>
                <c:pt idx="26">
                  <c:v>1215.3710000000001</c:v>
                </c:pt>
                <c:pt idx="27">
                  <c:v>1215.2239999999999</c:v>
                </c:pt>
                <c:pt idx="28">
                  <c:v>1127.874</c:v>
                </c:pt>
                <c:pt idx="29">
                  <c:v>853.97149999999999</c:v>
                </c:pt>
              </c:numCache>
            </c:numRef>
          </c:xVal>
          <c:yVal>
            <c:numRef>
              <c:f>'Force &amp; Settlement Distribution'!$ER$7:$ER$36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axId val="225534336"/>
        <c:axId val="225536256"/>
      </c:scatterChart>
      <c:valAx>
        <c:axId val="225534336"/>
        <c:scaling>
          <c:orientation val="minMax"/>
          <c:max val="3000"/>
          <c:min val="0"/>
        </c:scaling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 and FORCE  (kN)</a:t>
                </a:r>
              </a:p>
            </c:rich>
          </c:tx>
          <c:layout>
            <c:manualLayout>
              <c:xMode val="edge"/>
              <c:yMode val="edge"/>
              <c:x val="0.34496347547107831"/>
              <c:y val="5.6064487781197353E-3"/>
            </c:manualLayout>
          </c:layout>
        </c:title>
        <c:numFmt formatCode="#,##0" sourceLinked="0"/>
        <c:minorTickMark val="out"/>
        <c:tickLblPos val="nextTo"/>
        <c:spPr>
          <a:ln w="952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5536256"/>
        <c:crosses val="autoZero"/>
        <c:crossBetween val="midCat"/>
        <c:majorUnit val="500"/>
        <c:minorUnit val="250"/>
      </c:valAx>
      <c:valAx>
        <c:axId val="225536256"/>
        <c:scaling>
          <c:orientation val="maxMin"/>
          <c:max val="35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 (m)</a:t>
                </a:r>
              </a:p>
            </c:rich>
          </c:tx>
          <c:layout>
            <c:manualLayout>
              <c:xMode val="edge"/>
              <c:yMode val="edge"/>
              <c:x val="1.3580434889467349E-2"/>
              <c:y val="0.43680558877567577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5534336"/>
        <c:crosses val="autoZero"/>
        <c:crossBetween val="midCat"/>
        <c:majorUnit val="5"/>
        <c:minorUnit val="2.5"/>
      </c:valAx>
      <c:spPr>
        <a:ln>
          <a:solidFill>
            <a:sysClr val="windowText" lastClr="000000"/>
          </a:solidFill>
        </a:ln>
      </c:spPr>
    </c:plotArea>
    <c:plotVisOnly val="1"/>
    <c:dispBlanksAs val="span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37799351678293"/>
          <c:y val="0.12482165859920778"/>
          <c:w val="0.78293766755091443"/>
          <c:h val="0.8457697330449766"/>
        </c:manualLayout>
      </c:layout>
      <c:scatterChart>
        <c:scatterStyle val="lineMarker"/>
        <c:ser>
          <c:idx val="16"/>
          <c:order val="0"/>
          <c:tx>
            <c:v>800 kN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Distribution'!$BA$7:$BA$36</c:f>
              <c:numCache>
                <c:formatCode>#,##0.00</c:formatCode>
                <c:ptCount val="30"/>
                <c:pt idx="0">
                  <c:v>4.0731469149999997</c:v>
                </c:pt>
                <c:pt idx="1">
                  <c:v>3.9628453289999999</c:v>
                </c:pt>
                <c:pt idx="2">
                  <c:v>3.7424562859999999</c:v>
                </c:pt>
                <c:pt idx="3">
                  <c:v>3.413780144</c:v>
                </c:pt>
                <c:pt idx="4">
                  <c:v>3.0902508480000002</c:v>
                </c:pt>
                <c:pt idx="5">
                  <c:v>2.984991489</c:v>
                </c:pt>
                <c:pt idx="6">
                  <c:v>2.9847830580000001</c:v>
                </c:pt>
                <c:pt idx="7">
                  <c:v>2.7765646089999998</c:v>
                </c:pt>
                <c:pt idx="8">
                  <c:v>2.4705034870000002</c:v>
                </c:pt>
                <c:pt idx="9">
                  <c:v>2.1758756570000002</c:v>
                </c:pt>
                <c:pt idx="10">
                  <c:v>1.9882722639999999</c:v>
                </c:pt>
                <c:pt idx="11">
                  <c:v>1.9880911670000001</c:v>
                </c:pt>
                <c:pt idx="12">
                  <c:v>1.8977271120000001</c:v>
                </c:pt>
                <c:pt idx="13">
                  <c:v>1.631232104</c:v>
                </c:pt>
                <c:pt idx="14">
                  <c:v>1.381210751</c:v>
                </c:pt>
                <c:pt idx="15">
                  <c:v>1.1490803510000001</c:v>
                </c:pt>
                <c:pt idx="16">
                  <c:v>1.148938359</c:v>
                </c:pt>
                <c:pt idx="17">
                  <c:v>0.93610814099999995</c:v>
                </c:pt>
                <c:pt idx="18">
                  <c:v>0.75251837899999996</c:v>
                </c:pt>
                <c:pt idx="19">
                  <c:v>0.599658574</c:v>
                </c:pt>
                <c:pt idx="20">
                  <c:v>0.47832251100000001</c:v>
                </c:pt>
                <c:pt idx="21">
                  <c:v>0.47826280500000001</c:v>
                </c:pt>
                <c:pt idx="22">
                  <c:v>0.38878111500000001</c:v>
                </c:pt>
                <c:pt idx="23">
                  <c:v>0.31793127100000002</c:v>
                </c:pt>
                <c:pt idx="24">
                  <c:v>0.26445105000000002</c:v>
                </c:pt>
                <c:pt idx="25">
                  <c:v>0.22703110800000001</c:v>
                </c:pt>
                <c:pt idx="26">
                  <c:v>0.212062944</c:v>
                </c:pt>
                <c:pt idx="27">
                  <c:v>0.212054356</c:v>
                </c:pt>
                <c:pt idx="28">
                  <c:v>0.20777143300000001</c:v>
                </c:pt>
                <c:pt idx="29">
                  <c:v>0.19744304900000001</c:v>
                </c:pt>
              </c:numCache>
            </c:numRef>
          </c:xVal>
          <c:yVal>
            <c:numRef>
              <c:f>'Force &amp; Settlement Distribution'!$AW$7:$AW$36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0"/>
          <c:order val="1"/>
          <c:tx>
            <c:v>1,200 kN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Distribution'!$BW$7:$BW$36</c:f>
              <c:numCache>
                <c:formatCode>#,##0.00</c:formatCode>
                <c:ptCount val="30"/>
                <c:pt idx="0">
                  <c:v>7.1515628019999999</c:v>
                </c:pt>
                <c:pt idx="1">
                  <c:v>6.9900463950000002</c:v>
                </c:pt>
                <c:pt idx="2">
                  <c:v>6.6672525440000001</c:v>
                </c:pt>
                <c:pt idx="3">
                  <c:v>6.1852008100000004</c:v>
                </c:pt>
                <c:pt idx="4">
                  <c:v>5.7089742960000001</c:v>
                </c:pt>
                <c:pt idx="5">
                  <c:v>5.5531939809999997</c:v>
                </c:pt>
                <c:pt idx="6">
                  <c:v>5.5528848369999997</c:v>
                </c:pt>
                <c:pt idx="7">
                  <c:v>5.244054094</c:v>
                </c:pt>
                <c:pt idx="8">
                  <c:v>4.7871185499999998</c:v>
                </c:pt>
                <c:pt idx="9">
                  <c:v>4.3420830199999996</c:v>
                </c:pt>
                <c:pt idx="10">
                  <c:v>4.0546973609999997</c:v>
                </c:pt>
                <c:pt idx="11">
                  <c:v>4.0544169290000003</c:v>
                </c:pt>
                <c:pt idx="12">
                  <c:v>3.9144853089999998</c:v>
                </c:pt>
                <c:pt idx="13">
                  <c:v>3.4993869200000001</c:v>
                </c:pt>
                <c:pt idx="14">
                  <c:v>3.1022341459999998</c:v>
                </c:pt>
                <c:pt idx="15">
                  <c:v>2.7249179940000001</c:v>
                </c:pt>
                <c:pt idx="16">
                  <c:v>2.7246808690000002</c:v>
                </c:pt>
                <c:pt idx="17">
                  <c:v>2.3692484920000001</c:v>
                </c:pt>
                <c:pt idx="18">
                  <c:v>2.0470124790000002</c:v>
                </c:pt>
                <c:pt idx="19">
                  <c:v>1.760894838</c:v>
                </c:pt>
                <c:pt idx="20">
                  <c:v>1.5133759470000001</c:v>
                </c:pt>
                <c:pt idx="21">
                  <c:v>1.513238184</c:v>
                </c:pt>
                <c:pt idx="22">
                  <c:v>1.3067572700000001</c:v>
                </c:pt>
                <c:pt idx="23">
                  <c:v>1.1351251659999999</c:v>
                </c:pt>
                <c:pt idx="24">
                  <c:v>0.99881558299999995</c:v>
                </c:pt>
                <c:pt idx="25">
                  <c:v>0.89796936199999999</c:v>
                </c:pt>
                <c:pt idx="26">
                  <c:v>0.85447852899999999</c:v>
                </c:pt>
                <c:pt idx="27">
                  <c:v>0.85445099400000002</c:v>
                </c:pt>
                <c:pt idx="28">
                  <c:v>0.84071813399999995</c:v>
                </c:pt>
                <c:pt idx="29">
                  <c:v>0.80786585499999997</c:v>
                </c:pt>
              </c:numCache>
            </c:numRef>
          </c:xVal>
          <c:yVal>
            <c:numRef>
              <c:f>'Force &amp; Settlement Distribution'!$BS$7:$BS$36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ser>
          <c:idx val="1"/>
          <c:order val="2"/>
          <c:tx>
            <c:v>1,600 kN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'Force &amp; Settlement Distribution'!$CS$7:$CS$36</c:f>
              <c:numCache>
                <c:formatCode>#,##0.00</c:formatCode>
                <c:ptCount val="30"/>
                <c:pt idx="0">
                  <c:v>12.55118631</c:v>
                </c:pt>
                <c:pt idx="1">
                  <c:v>12.3383965</c:v>
                </c:pt>
                <c:pt idx="2">
                  <c:v>11.91307245</c:v>
                </c:pt>
                <c:pt idx="3">
                  <c:v>11.277381009999999</c:v>
                </c:pt>
                <c:pt idx="4">
                  <c:v>10.6479727</c:v>
                </c:pt>
                <c:pt idx="5">
                  <c:v>10.441388590000001</c:v>
                </c:pt>
                <c:pt idx="6">
                  <c:v>10.440978060000001</c:v>
                </c:pt>
                <c:pt idx="7">
                  <c:v>10.030865220000001</c:v>
                </c:pt>
                <c:pt idx="8">
                  <c:v>9.4215446969999999</c:v>
                </c:pt>
                <c:pt idx="9">
                  <c:v>8.8236445870000004</c:v>
                </c:pt>
                <c:pt idx="10">
                  <c:v>8.4340465160000004</c:v>
                </c:pt>
                <c:pt idx="11">
                  <c:v>8.4336636990000002</c:v>
                </c:pt>
                <c:pt idx="12">
                  <c:v>8.2426416339999999</c:v>
                </c:pt>
                <c:pt idx="13">
                  <c:v>7.6738556859999996</c:v>
                </c:pt>
                <c:pt idx="14">
                  <c:v>7.1228075049999999</c:v>
                </c:pt>
                <c:pt idx="15">
                  <c:v>6.5916406099999998</c:v>
                </c:pt>
                <c:pt idx="16">
                  <c:v>6.591301187</c:v>
                </c:pt>
                <c:pt idx="17">
                  <c:v>6.0825259100000002</c:v>
                </c:pt>
                <c:pt idx="18">
                  <c:v>5.6088436369999997</c:v>
                </c:pt>
                <c:pt idx="19">
                  <c:v>5.1738630670000001</c:v>
                </c:pt>
                <c:pt idx="20">
                  <c:v>4.7807971680000003</c:v>
                </c:pt>
                <c:pt idx="21">
                  <c:v>4.7805651859999996</c:v>
                </c:pt>
                <c:pt idx="22">
                  <c:v>4.4328554990000004</c:v>
                </c:pt>
                <c:pt idx="23">
                  <c:v>4.13270932</c:v>
                </c:pt>
                <c:pt idx="24">
                  <c:v>3.883074589</c:v>
                </c:pt>
                <c:pt idx="25">
                  <c:v>3.6865890499999998</c:v>
                </c:pt>
                <c:pt idx="26">
                  <c:v>3.5927850239999999</c:v>
                </c:pt>
                <c:pt idx="27">
                  <c:v>3.5927169999999999</c:v>
                </c:pt>
                <c:pt idx="28">
                  <c:v>3.5587857380000001</c:v>
                </c:pt>
                <c:pt idx="29">
                  <c:v>3.4768703360000002</c:v>
                </c:pt>
              </c:numCache>
            </c:numRef>
          </c:xVal>
          <c:yVal>
            <c:numRef>
              <c:f>'Force &amp; Settlement Distribution'!$CO$7:$CO$36</c:f>
              <c:numCache>
                <c:formatCode>0.0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</c:v>
                </c:pt>
                <c:pt idx="4">
                  <c:v>4.5</c:v>
                </c:pt>
                <c:pt idx="5">
                  <c:v>5</c:v>
                </c:pt>
                <c:pt idx="6">
                  <c:v>5.0010000000000003</c:v>
                </c:pt>
                <c:pt idx="7">
                  <c:v>6</c:v>
                </c:pt>
                <c:pt idx="8">
                  <c:v>7.5</c:v>
                </c:pt>
                <c:pt idx="9">
                  <c:v>9</c:v>
                </c:pt>
                <c:pt idx="10">
                  <c:v>10</c:v>
                </c:pt>
                <c:pt idx="11">
                  <c:v>10.000999999999999</c:v>
                </c:pt>
                <c:pt idx="12">
                  <c:v>10.5</c:v>
                </c:pt>
                <c:pt idx="13">
                  <c:v>12</c:v>
                </c:pt>
                <c:pt idx="14">
                  <c:v>13.5</c:v>
                </c:pt>
                <c:pt idx="15">
                  <c:v>15</c:v>
                </c:pt>
                <c:pt idx="16">
                  <c:v>15.000999999999999</c:v>
                </c:pt>
                <c:pt idx="17">
                  <c:v>16.5</c:v>
                </c:pt>
                <c:pt idx="18">
                  <c:v>18</c:v>
                </c:pt>
                <c:pt idx="19">
                  <c:v>19.5</c:v>
                </c:pt>
                <c:pt idx="20">
                  <c:v>21</c:v>
                </c:pt>
                <c:pt idx="21">
                  <c:v>21.001000000000001</c:v>
                </c:pt>
                <c:pt idx="22">
                  <c:v>22.5</c:v>
                </c:pt>
                <c:pt idx="23">
                  <c:v>24</c:v>
                </c:pt>
                <c:pt idx="24">
                  <c:v>25.5</c:v>
                </c:pt>
                <c:pt idx="25">
                  <c:v>27</c:v>
                </c:pt>
                <c:pt idx="26">
                  <c:v>28</c:v>
                </c:pt>
                <c:pt idx="27">
                  <c:v>28.001000000000001</c:v>
                </c:pt>
                <c:pt idx="28">
                  <c:v>28.5</c:v>
                </c:pt>
                <c:pt idx="29">
                  <c:v>30</c:v>
                </c:pt>
              </c:numCache>
            </c:numRef>
          </c:yVal>
        </c:ser>
        <c:axId val="225570176"/>
        <c:axId val="225687040"/>
      </c:scatterChart>
      <c:valAx>
        <c:axId val="225570176"/>
        <c:scaling>
          <c:orientation val="minMax"/>
          <c:max val="15"/>
          <c:min val="0"/>
        </c:scaling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SETTLEMENT  (mm)</a:t>
                </a:r>
              </a:p>
            </c:rich>
          </c:tx>
          <c:layout>
            <c:manualLayout>
              <c:xMode val="edge"/>
              <c:yMode val="edge"/>
              <c:x val="0.34496347547107831"/>
              <c:y val="5.606448778119737E-3"/>
            </c:manualLayout>
          </c:layout>
        </c:title>
        <c:numFmt formatCode="#,##0" sourceLinked="0"/>
        <c:minorTickMark val="out"/>
        <c:tickLblPos val="nextTo"/>
        <c:spPr>
          <a:ln w="952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5687040"/>
        <c:crosses val="autoZero"/>
        <c:crossBetween val="midCat"/>
        <c:majorUnit val="5"/>
        <c:minorUnit val="2.5"/>
      </c:valAx>
      <c:valAx>
        <c:axId val="225687040"/>
        <c:scaling>
          <c:orientation val="maxMin"/>
          <c:max val="35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 (m)</a:t>
                </a:r>
              </a:p>
            </c:rich>
          </c:tx>
          <c:layout>
            <c:manualLayout>
              <c:xMode val="edge"/>
              <c:yMode val="edge"/>
              <c:x val="1.3580434889467358E-2"/>
              <c:y val="0.43680558877567593"/>
            </c:manualLayout>
          </c:layout>
        </c:title>
        <c:numFmt formatCode="#,##0" sourceLinked="0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25570176"/>
        <c:crosses val="autoZero"/>
        <c:crossBetween val="midCat"/>
        <c:majorUnit val="5"/>
        <c:minorUnit val="2.5"/>
      </c:valAx>
      <c:spPr>
        <a:ln>
          <a:solidFill>
            <a:sysClr val="windowText" lastClr="000000"/>
          </a:solidFill>
        </a:ln>
      </c:spPr>
    </c:plotArea>
    <c:plotVisOnly val="1"/>
    <c:dispBlanksAs val="span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14654</xdr:colOff>
      <xdr:row>26</xdr:row>
      <xdr:rowOff>38101</xdr:rowOff>
    </xdr:from>
    <xdr:to>
      <xdr:col>40</xdr:col>
      <xdr:colOff>0</xdr:colOff>
      <xdr:row>42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67408</xdr:colOff>
      <xdr:row>26</xdr:row>
      <xdr:rowOff>145564</xdr:rowOff>
    </xdr:from>
    <xdr:to>
      <xdr:col>47</xdr:col>
      <xdr:colOff>580293</xdr:colOff>
      <xdr:row>46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25401</xdr:colOff>
      <xdr:row>26</xdr:row>
      <xdr:rowOff>25400</xdr:rowOff>
    </xdr:from>
    <xdr:to>
      <xdr:col>31</xdr:col>
      <xdr:colOff>127001</xdr:colOff>
      <xdr:row>44</xdr:row>
      <xdr:rowOff>101600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8625225D-297D-4528-A80C-DD00F53DD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</xdr:colOff>
      <xdr:row>25</xdr:row>
      <xdr:rowOff>25400</xdr:rowOff>
    </xdr:from>
    <xdr:to>
      <xdr:col>10</xdr:col>
      <xdr:colOff>495300</xdr:colOff>
      <xdr:row>40</xdr:row>
      <xdr:rowOff>215900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68C32ADC-9051-4196-B702-2D84B5F1C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127000</xdr:colOff>
      <xdr:row>26</xdr:row>
      <xdr:rowOff>203200</xdr:rowOff>
    </xdr:from>
    <xdr:to>
      <xdr:col>30</xdr:col>
      <xdr:colOff>469900</xdr:colOff>
      <xdr:row>28</xdr:row>
      <xdr:rowOff>165100</xdr:rowOff>
    </xdr:to>
    <xdr:sp macro="" textlink="">
      <xdr:nvSpPr>
        <xdr:cNvPr id="15" name="TextBox 18"/>
        <xdr:cNvSpPr txBox="1"/>
      </xdr:nvSpPr>
      <xdr:spPr>
        <a:xfrm>
          <a:off x="22872700" y="6299200"/>
          <a:ext cx="4381500" cy="4191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Arial" pitchFamily="34" charset="0"/>
              <a:cs typeface="Arial" pitchFamily="34" charset="0"/>
            </a:rPr>
            <a:t>First  assessment  of  the  EA-parameter</a:t>
          </a:r>
        </a:p>
      </xdr:txBody>
    </xdr:sp>
    <xdr:clientData/>
  </xdr:twoCellAnchor>
  <xdr:twoCellAnchor>
    <xdr:from>
      <xdr:col>32</xdr:col>
      <xdr:colOff>508000</xdr:colOff>
      <xdr:row>37</xdr:row>
      <xdr:rowOff>177800</xdr:rowOff>
    </xdr:from>
    <xdr:to>
      <xdr:col>39</xdr:col>
      <xdr:colOff>495300</xdr:colOff>
      <xdr:row>39</xdr:row>
      <xdr:rowOff>139700</xdr:rowOff>
    </xdr:to>
    <xdr:sp macro="" textlink="">
      <xdr:nvSpPr>
        <xdr:cNvPr id="16" name="TextBox 18"/>
        <xdr:cNvSpPr txBox="1"/>
      </xdr:nvSpPr>
      <xdr:spPr>
        <a:xfrm>
          <a:off x="28651200" y="8788400"/>
          <a:ext cx="4318000" cy="4191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Arial" pitchFamily="34" charset="0"/>
              <a:cs typeface="Arial" pitchFamily="34" charset="0"/>
            </a:rPr>
            <a:t>Second (detailed) assessment of the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EA-parameter</a:t>
          </a:r>
        </a:p>
      </xdr:txBody>
    </xdr:sp>
    <xdr:clientData/>
  </xdr:twoCellAnchor>
  <xdr:twoCellAnchor>
    <xdr:from>
      <xdr:col>13</xdr:col>
      <xdr:colOff>12700</xdr:colOff>
      <xdr:row>2</xdr:row>
      <xdr:rowOff>0</xdr:rowOff>
    </xdr:from>
    <xdr:to>
      <xdr:col>13</xdr:col>
      <xdr:colOff>457200</xdr:colOff>
      <xdr:row>2</xdr:row>
      <xdr:rowOff>317500</xdr:rowOff>
    </xdr:to>
    <xdr:sp macro="" textlink="">
      <xdr:nvSpPr>
        <xdr:cNvPr id="21" name="TextBox 14"/>
        <xdr:cNvSpPr txBox="1"/>
      </xdr:nvSpPr>
      <xdr:spPr>
        <a:xfrm>
          <a:off x="15875000" y="457200"/>
          <a:ext cx="444500" cy="317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1A</a:t>
          </a:r>
        </a:p>
      </xdr:txBody>
    </xdr:sp>
    <xdr:clientData/>
  </xdr:twoCellAnchor>
  <xdr:twoCellAnchor>
    <xdr:from>
      <xdr:col>32</xdr:col>
      <xdr:colOff>12700</xdr:colOff>
      <xdr:row>2</xdr:row>
      <xdr:rowOff>12700</xdr:rowOff>
    </xdr:from>
    <xdr:to>
      <xdr:col>32</xdr:col>
      <xdr:colOff>457200</xdr:colOff>
      <xdr:row>2</xdr:row>
      <xdr:rowOff>330200</xdr:rowOff>
    </xdr:to>
    <xdr:sp macro="" textlink="">
      <xdr:nvSpPr>
        <xdr:cNvPr id="22" name="TextBox 14"/>
        <xdr:cNvSpPr txBox="1"/>
      </xdr:nvSpPr>
      <xdr:spPr>
        <a:xfrm>
          <a:off x="22707600" y="469900"/>
          <a:ext cx="444500" cy="317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2B</a:t>
          </a:r>
        </a:p>
      </xdr:txBody>
    </xdr:sp>
    <xdr:clientData/>
  </xdr:twoCellAnchor>
  <xdr:twoCellAnchor>
    <xdr:from>
      <xdr:col>32</xdr:col>
      <xdr:colOff>12700</xdr:colOff>
      <xdr:row>24</xdr:row>
      <xdr:rowOff>127000</xdr:rowOff>
    </xdr:from>
    <xdr:to>
      <xdr:col>34</xdr:col>
      <xdr:colOff>279400</xdr:colOff>
      <xdr:row>25</xdr:row>
      <xdr:rowOff>215900</xdr:rowOff>
    </xdr:to>
    <xdr:sp macro="" textlink="">
      <xdr:nvSpPr>
        <xdr:cNvPr id="23" name="TextBox 14"/>
        <xdr:cNvSpPr txBox="1"/>
      </xdr:nvSpPr>
      <xdr:spPr>
        <a:xfrm>
          <a:off x="28143200" y="5765800"/>
          <a:ext cx="1549400" cy="317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From Step 2B</a:t>
          </a:r>
        </a:p>
      </xdr:txBody>
    </xdr:sp>
    <xdr:clientData/>
  </xdr:twoCellAnchor>
  <xdr:twoCellAnchor>
    <xdr:from>
      <xdr:col>24</xdr:col>
      <xdr:colOff>25400</xdr:colOff>
      <xdr:row>2</xdr:row>
      <xdr:rowOff>292100</xdr:rowOff>
    </xdr:from>
    <xdr:to>
      <xdr:col>24</xdr:col>
      <xdr:colOff>469900</xdr:colOff>
      <xdr:row>3</xdr:row>
      <xdr:rowOff>215900</xdr:rowOff>
    </xdr:to>
    <xdr:sp macro="" textlink="">
      <xdr:nvSpPr>
        <xdr:cNvPr id="24" name="TextBox 14"/>
        <xdr:cNvSpPr txBox="1"/>
      </xdr:nvSpPr>
      <xdr:spPr>
        <a:xfrm>
          <a:off x="28816300" y="749300"/>
          <a:ext cx="444500" cy="3048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1B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21</xdr:col>
      <xdr:colOff>25400</xdr:colOff>
      <xdr:row>45</xdr:row>
      <xdr:rowOff>165100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68C32ADC-9051-4196-B702-2D84B5F1C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41</xdr:col>
      <xdr:colOff>12700</xdr:colOff>
      <xdr:row>2</xdr:row>
      <xdr:rowOff>25400</xdr:rowOff>
    </xdr:from>
    <xdr:to>
      <xdr:col>41</xdr:col>
      <xdr:colOff>457200</xdr:colOff>
      <xdr:row>2</xdr:row>
      <xdr:rowOff>342900</xdr:rowOff>
    </xdr:to>
    <xdr:sp macro="" textlink="">
      <xdr:nvSpPr>
        <xdr:cNvPr id="27" name="TextBox 14"/>
        <xdr:cNvSpPr txBox="1"/>
      </xdr:nvSpPr>
      <xdr:spPr>
        <a:xfrm>
          <a:off x="33705800" y="482600"/>
          <a:ext cx="444500" cy="317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</a:t>
          </a:r>
        </a:p>
      </xdr:txBody>
    </xdr:sp>
    <xdr:clientData/>
  </xdr:twoCellAnchor>
  <xdr:twoCellAnchor>
    <xdr:from>
      <xdr:col>12</xdr:col>
      <xdr:colOff>723900</xdr:colOff>
      <xdr:row>48</xdr:row>
      <xdr:rowOff>88900</xdr:rowOff>
    </xdr:from>
    <xdr:to>
      <xdr:col>20</xdr:col>
      <xdr:colOff>482600</xdr:colOff>
      <xdr:row>69</xdr:row>
      <xdr:rowOff>25400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xmlns="" id="{68C32ADC-9051-4196-B702-2D84B5F1C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38100</xdr:colOff>
      <xdr:row>6</xdr:row>
      <xdr:rowOff>165100</xdr:rowOff>
    </xdr:from>
    <xdr:to>
      <xdr:col>22</xdr:col>
      <xdr:colOff>63500</xdr:colOff>
      <xdr:row>8</xdr:row>
      <xdr:rowOff>165100</xdr:rowOff>
    </xdr:to>
    <xdr:sp macro="" textlink="">
      <xdr:nvSpPr>
        <xdr:cNvPr id="17" name="TextBox 16"/>
        <xdr:cNvSpPr txBox="1"/>
      </xdr:nvSpPr>
      <xdr:spPr>
        <a:xfrm>
          <a:off x="20154900" y="1689100"/>
          <a:ext cx="13081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*Add for upper 5 m and lower 2 m</a:t>
          </a:r>
        </a:p>
        <a:p>
          <a:endParaRPr lang="en-US" sz="11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24</xdr:col>
      <xdr:colOff>25400</xdr:colOff>
      <xdr:row>25</xdr:row>
      <xdr:rowOff>88900</xdr:rowOff>
    </xdr:from>
    <xdr:to>
      <xdr:col>27</xdr:col>
      <xdr:colOff>266700</xdr:colOff>
      <xdr:row>27</xdr:row>
      <xdr:rowOff>0</xdr:rowOff>
    </xdr:to>
    <xdr:sp macro="" textlink="">
      <xdr:nvSpPr>
        <xdr:cNvPr id="19" name="TextBox 14"/>
        <xdr:cNvSpPr txBox="1"/>
      </xdr:nvSpPr>
      <xdr:spPr>
        <a:xfrm>
          <a:off x="22771100" y="5956300"/>
          <a:ext cx="2260600" cy="3683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From Measured Data</a:t>
          </a:r>
        </a:p>
      </xdr:txBody>
    </xdr:sp>
    <xdr:clientData/>
  </xdr:twoCellAnchor>
  <xdr:twoCellAnchor>
    <xdr:from>
      <xdr:col>14</xdr:col>
      <xdr:colOff>127000</xdr:colOff>
      <xdr:row>25</xdr:row>
      <xdr:rowOff>101600</xdr:rowOff>
    </xdr:from>
    <xdr:to>
      <xdr:col>16</xdr:col>
      <xdr:colOff>457200</xdr:colOff>
      <xdr:row>26</xdr:row>
      <xdr:rowOff>190500</xdr:rowOff>
    </xdr:to>
    <xdr:sp macro="" textlink="">
      <xdr:nvSpPr>
        <xdr:cNvPr id="20" name="TextBox 14"/>
        <xdr:cNvSpPr txBox="1"/>
      </xdr:nvSpPr>
      <xdr:spPr>
        <a:xfrm>
          <a:off x="16586200" y="5969000"/>
          <a:ext cx="1549400" cy="317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From Step 1B</a:t>
          </a:r>
        </a:p>
      </xdr:txBody>
    </xdr:sp>
    <xdr:clientData/>
  </xdr:twoCellAnchor>
  <xdr:twoCellAnchor>
    <xdr:from>
      <xdr:col>41</xdr:col>
      <xdr:colOff>25400</xdr:colOff>
      <xdr:row>25</xdr:row>
      <xdr:rowOff>12700</xdr:rowOff>
    </xdr:from>
    <xdr:to>
      <xdr:col>43</xdr:col>
      <xdr:colOff>250092</xdr:colOff>
      <xdr:row>26</xdr:row>
      <xdr:rowOff>101618</xdr:rowOff>
    </xdr:to>
    <xdr:sp macro="" textlink="">
      <xdr:nvSpPr>
        <xdr:cNvPr id="26" name="TextBox 14"/>
        <xdr:cNvSpPr txBox="1"/>
      </xdr:nvSpPr>
      <xdr:spPr>
        <a:xfrm>
          <a:off x="33705800" y="5880100"/>
          <a:ext cx="1443892" cy="317518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From Step 3</a:t>
          </a:r>
        </a:p>
      </xdr:txBody>
    </xdr:sp>
    <xdr:clientData/>
  </xdr:twoCellAnchor>
  <xdr:twoCellAnchor>
    <xdr:from>
      <xdr:col>14</xdr:col>
      <xdr:colOff>0</xdr:colOff>
      <xdr:row>47</xdr:row>
      <xdr:rowOff>0</xdr:rowOff>
    </xdr:from>
    <xdr:to>
      <xdr:col>16</xdr:col>
      <xdr:colOff>330200</xdr:colOff>
      <xdr:row>48</xdr:row>
      <xdr:rowOff>88900</xdr:rowOff>
    </xdr:to>
    <xdr:sp macro="" textlink="">
      <xdr:nvSpPr>
        <xdr:cNvPr id="29" name="TextBox 14"/>
        <xdr:cNvSpPr txBox="1"/>
      </xdr:nvSpPr>
      <xdr:spPr>
        <a:xfrm>
          <a:off x="16459200" y="10896600"/>
          <a:ext cx="1549400" cy="317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From Step 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19050</xdr:rowOff>
    </xdr:from>
    <xdr:to>
      <xdr:col>7</xdr:col>
      <xdr:colOff>531935</xdr:colOff>
      <xdr:row>34</xdr:row>
      <xdr:rowOff>486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6</xdr:row>
      <xdr:rowOff>0</xdr:rowOff>
    </xdr:from>
    <xdr:to>
      <xdr:col>13</xdr:col>
      <xdr:colOff>558801</xdr:colOff>
      <xdr:row>33</xdr:row>
      <xdr:rowOff>146536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19050</xdr:rowOff>
    </xdr:from>
    <xdr:to>
      <xdr:col>7</xdr:col>
      <xdr:colOff>512885</xdr:colOff>
      <xdr:row>65</xdr:row>
      <xdr:rowOff>486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590551</xdr:colOff>
      <xdr:row>37</xdr:row>
      <xdr:rowOff>0</xdr:rowOff>
    </xdr:from>
    <xdr:to>
      <xdr:col>13</xdr:col>
      <xdr:colOff>539751</xdr:colOff>
      <xdr:row>64</xdr:row>
      <xdr:rowOff>146536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347785</xdr:colOff>
      <xdr:row>53</xdr:row>
      <xdr:rowOff>44450</xdr:rowOff>
    </xdr:from>
    <xdr:to>
      <xdr:col>9</xdr:col>
      <xdr:colOff>563685</xdr:colOff>
      <xdr:row>53</xdr:row>
      <xdr:rowOff>44450</xdr:rowOff>
    </xdr:to>
    <xdr:sp macro="" textlink="">
      <xdr:nvSpPr>
        <xdr:cNvPr id="12" name="Straight Connector 11"/>
        <xdr:cNvSpPr/>
      </xdr:nvSpPr>
      <xdr:spPr>
        <a:xfrm>
          <a:off x="2786185" y="8794750"/>
          <a:ext cx="326390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233485</xdr:colOff>
      <xdr:row>40</xdr:row>
      <xdr:rowOff>107950</xdr:rowOff>
    </xdr:from>
    <xdr:to>
      <xdr:col>3</xdr:col>
      <xdr:colOff>233485</xdr:colOff>
      <xdr:row>55</xdr:row>
      <xdr:rowOff>12700</xdr:rowOff>
    </xdr:to>
    <xdr:sp macro="" textlink="">
      <xdr:nvSpPr>
        <xdr:cNvPr id="13" name="Straight Connector 12"/>
        <xdr:cNvSpPr/>
      </xdr:nvSpPr>
      <xdr:spPr>
        <a:xfrm>
          <a:off x="2062285" y="6711950"/>
          <a:ext cx="0" cy="238125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246185</xdr:colOff>
      <xdr:row>53</xdr:row>
      <xdr:rowOff>44450</xdr:rowOff>
    </xdr:from>
    <xdr:to>
      <xdr:col>4</xdr:col>
      <xdr:colOff>267521</xdr:colOff>
      <xdr:row>53</xdr:row>
      <xdr:rowOff>44450</xdr:rowOff>
    </xdr:to>
    <xdr:sp macro="" textlink="">
      <xdr:nvSpPr>
        <xdr:cNvPr id="14" name="Straight Connector 13"/>
        <xdr:cNvSpPr/>
      </xdr:nvSpPr>
      <xdr:spPr>
        <a:xfrm>
          <a:off x="2074985" y="8794750"/>
          <a:ext cx="630936" cy="0"/>
        </a:xfrm>
        <a:prstGeom prst="line">
          <a:avLst/>
        </a:prstGeom>
        <a:ln w="9525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9</xdr:col>
      <xdr:colOff>419100</xdr:colOff>
      <xdr:row>38</xdr:row>
      <xdr:rowOff>88900</xdr:rowOff>
    </xdr:from>
    <xdr:to>
      <xdr:col>9</xdr:col>
      <xdr:colOff>419100</xdr:colOff>
      <xdr:row>40</xdr:row>
      <xdr:rowOff>78740</xdr:rowOff>
    </xdr:to>
    <xdr:cxnSp macro="">
      <xdr:nvCxnSpPr>
        <xdr:cNvPr id="16" name="Straight Arrow Connector 15"/>
        <xdr:cNvCxnSpPr/>
      </xdr:nvCxnSpPr>
      <xdr:spPr>
        <a:xfrm>
          <a:off x="5905500" y="6362700"/>
          <a:ext cx="0" cy="32004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</xdr:row>
      <xdr:rowOff>0</xdr:rowOff>
    </xdr:from>
    <xdr:to>
      <xdr:col>5</xdr:col>
      <xdr:colOff>330200</xdr:colOff>
      <xdr:row>3</xdr:row>
      <xdr:rowOff>152400</xdr:rowOff>
    </xdr:to>
    <xdr:sp macro="" textlink="">
      <xdr:nvSpPr>
        <xdr:cNvPr id="17" name="TextBox 14"/>
        <xdr:cNvSpPr txBox="1"/>
      </xdr:nvSpPr>
      <xdr:spPr>
        <a:xfrm>
          <a:off x="1828800" y="330200"/>
          <a:ext cx="1549400" cy="317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Step 5A</a:t>
          </a: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3</xdr:col>
      <xdr:colOff>330200</xdr:colOff>
      <xdr:row>37</xdr:row>
      <xdr:rowOff>152400</xdr:rowOff>
    </xdr:to>
    <xdr:sp macro="" textlink="">
      <xdr:nvSpPr>
        <xdr:cNvPr id="18" name="TextBox 14"/>
        <xdr:cNvSpPr txBox="1"/>
      </xdr:nvSpPr>
      <xdr:spPr>
        <a:xfrm>
          <a:off x="609600" y="5943600"/>
          <a:ext cx="1549400" cy="317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Step 5B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0.7749</cdr:x>
      <cdr:y>0.46475</cdr:y>
    </cdr:from>
    <cdr:to>
      <cdr:x>0.91126</cdr:x>
      <cdr:y>0.51391</cdr:y>
    </cdr:to>
    <cdr:sp macro="" textlink="">
      <cdr:nvSpPr>
        <cdr:cNvPr id="2" name="TextBox 14"/>
        <cdr:cNvSpPr txBox="1"/>
      </cdr:nvSpPr>
      <cdr:spPr>
        <a:xfrm xmlns:a="http://schemas.openxmlformats.org/drawingml/2006/main">
          <a:off x="3231727" y="2139819"/>
          <a:ext cx="568687" cy="2263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/>
            <a:t>SG3</a:t>
          </a:r>
          <a:endParaRPr lang="en-US" sz="1200"/>
        </a:p>
      </cdr:txBody>
    </cdr:sp>
  </cdr:relSizeAnchor>
  <cdr:relSizeAnchor xmlns:cdr="http://schemas.openxmlformats.org/drawingml/2006/chartDrawing">
    <cdr:from>
      <cdr:x>0.65622</cdr:x>
      <cdr:y>0.60632</cdr:y>
    </cdr:from>
    <cdr:to>
      <cdr:x>0.81395</cdr:x>
      <cdr:y>0.66629</cdr:y>
    </cdr:to>
    <cdr:sp macro="" textlink="">
      <cdr:nvSpPr>
        <cdr:cNvPr id="5" name="TextBox 14"/>
        <cdr:cNvSpPr txBox="1"/>
      </cdr:nvSpPr>
      <cdr:spPr>
        <a:xfrm xmlns:a="http://schemas.openxmlformats.org/drawingml/2006/main">
          <a:off x="2736765" y="2868622"/>
          <a:ext cx="657811" cy="2837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/>
            <a:t>SG4</a:t>
          </a:r>
          <a:endParaRPr lang="en-US" sz="1200"/>
        </a:p>
      </cdr:txBody>
    </cdr:sp>
  </cdr:relSizeAnchor>
  <cdr:relSizeAnchor xmlns:cdr="http://schemas.openxmlformats.org/drawingml/2006/chartDrawing">
    <cdr:from>
      <cdr:x>0.80995</cdr:x>
      <cdr:y>0.20308</cdr:y>
    </cdr:from>
    <cdr:to>
      <cdr:x>0.92715</cdr:x>
      <cdr:y>0.27474</cdr:y>
    </cdr:to>
    <cdr:sp macro="" textlink="">
      <cdr:nvSpPr>
        <cdr:cNvPr id="8" name="TextBox 14"/>
        <cdr:cNvSpPr txBox="1"/>
      </cdr:nvSpPr>
      <cdr:spPr>
        <a:xfrm xmlns:a="http://schemas.openxmlformats.org/drawingml/2006/main">
          <a:off x="3377865" y="960833"/>
          <a:ext cx="488780" cy="339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/>
            <a:t>SG1</a:t>
          </a:r>
          <a:endParaRPr lang="en-US" sz="1000"/>
        </a:p>
      </cdr:txBody>
    </cdr:sp>
  </cdr:relSizeAnchor>
  <cdr:relSizeAnchor xmlns:cdr="http://schemas.openxmlformats.org/drawingml/2006/chartDrawing">
    <cdr:from>
      <cdr:x>0.79986</cdr:x>
      <cdr:y>0.34716</cdr:y>
    </cdr:from>
    <cdr:to>
      <cdr:x>0.91706</cdr:x>
      <cdr:y>0.41882</cdr:y>
    </cdr:to>
    <cdr:sp macro="" textlink="">
      <cdr:nvSpPr>
        <cdr:cNvPr id="6" name="TextBox 14"/>
        <cdr:cNvSpPr txBox="1"/>
      </cdr:nvSpPr>
      <cdr:spPr>
        <a:xfrm xmlns:a="http://schemas.openxmlformats.org/drawingml/2006/main">
          <a:off x="3335813" y="1642482"/>
          <a:ext cx="488781" cy="339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/>
            <a:t>SG2</a:t>
          </a:r>
          <a:endParaRPr lang="en-US" sz="1000"/>
        </a:p>
      </cdr:txBody>
    </cdr:sp>
  </cdr:relSizeAnchor>
  <cdr:relSizeAnchor xmlns:cdr="http://schemas.openxmlformats.org/drawingml/2006/chartDrawing">
    <cdr:from>
      <cdr:x>0.5055</cdr:x>
      <cdr:y>0.75965</cdr:y>
    </cdr:from>
    <cdr:to>
      <cdr:x>0.6227</cdr:x>
      <cdr:y>0.83131</cdr:y>
    </cdr:to>
    <cdr:sp macro="" textlink="">
      <cdr:nvSpPr>
        <cdr:cNvPr id="7" name="TextBox 14"/>
        <cdr:cNvSpPr txBox="1"/>
      </cdr:nvSpPr>
      <cdr:spPr>
        <a:xfrm xmlns:a="http://schemas.openxmlformats.org/drawingml/2006/main">
          <a:off x="2108200" y="3594100"/>
          <a:ext cx="488780" cy="339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/>
            <a:t>SG5</a:t>
          </a:r>
          <a:endParaRPr lang="en-US" sz="10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0.20423</cdr:x>
      <cdr:y>0.12688</cdr:y>
    </cdr:from>
    <cdr:to>
      <cdr:x>0.34331</cdr:x>
      <cdr:y>0.18757</cdr:y>
    </cdr:to>
    <cdr:sp macro="" textlink="">
      <cdr:nvSpPr>
        <cdr:cNvPr id="9" name="TextBox 14"/>
        <cdr:cNvSpPr txBox="1"/>
      </cdr:nvSpPr>
      <cdr:spPr>
        <a:xfrm xmlns:a="http://schemas.openxmlformats.org/drawingml/2006/main">
          <a:off x="736600" y="584200"/>
          <a:ext cx="501649" cy="27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>
              <a:latin typeface="Arial" pitchFamily="34" charset="0"/>
              <a:cs typeface="Arial" pitchFamily="34" charset="0"/>
            </a:rPr>
            <a:t>800 kN</a:t>
          </a:r>
        </a:p>
      </cdr:txBody>
    </cdr:sp>
  </cdr:relSizeAnchor>
  <cdr:relSizeAnchor xmlns:cdr="http://schemas.openxmlformats.org/drawingml/2006/chartDrawing">
    <cdr:from>
      <cdr:x>0.50352</cdr:x>
      <cdr:y>0.12688</cdr:y>
    </cdr:from>
    <cdr:to>
      <cdr:x>0.66549</cdr:x>
      <cdr:y>0.20136</cdr:y>
    </cdr:to>
    <cdr:sp macro="" textlink="">
      <cdr:nvSpPr>
        <cdr:cNvPr id="10" name="TextBox 14"/>
        <cdr:cNvSpPr txBox="1"/>
      </cdr:nvSpPr>
      <cdr:spPr>
        <a:xfrm xmlns:a="http://schemas.openxmlformats.org/drawingml/2006/main">
          <a:off x="1816100" y="584200"/>
          <a:ext cx="584199" cy="342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Arial" pitchFamily="34" charset="0"/>
              <a:cs typeface="Arial" pitchFamily="34" charset="0"/>
            </a:rPr>
            <a:t>1,200 kN</a:t>
          </a:r>
        </a:p>
      </cdr:txBody>
    </cdr:sp>
  </cdr:relSizeAnchor>
  <cdr:relSizeAnchor xmlns:cdr="http://schemas.openxmlformats.org/drawingml/2006/chartDrawing">
    <cdr:from>
      <cdr:x>0.76056</cdr:x>
      <cdr:y>0.12688</cdr:y>
    </cdr:from>
    <cdr:to>
      <cdr:x>0.94014</cdr:x>
      <cdr:y>0.20136</cdr:y>
    </cdr:to>
    <cdr:sp macro="" textlink="">
      <cdr:nvSpPr>
        <cdr:cNvPr id="11" name="TextBox 14"/>
        <cdr:cNvSpPr txBox="1"/>
      </cdr:nvSpPr>
      <cdr:spPr>
        <a:xfrm xmlns:a="http://schemas.openxmlformats.org/drawingml/2006/main">
          <a:off x="2743199" y="584200"/>
          <a:ext cx="647700" cy="342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Arial" pitchFamily="34" charset="0"/>
              <a:cs typeface="Arial" pitchFamily="34" charset="0"/>
            </a:rPr>
            <a:t>1,600 kN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0.53291</cdr:x>
      <cdr:y>0.5258</cdr:y>
    </cdr:from>
    <cdr:to>
      <cdr:x>0.92879</cdr:x>
      <cdr:y>0.59746</cdr:y>
    </cdr:to>
    <cdr:sp macro="" textlink="">
      <cdr:nvSpPr>
        <cdr:cNvPr id="8" name="TextBox 14"/>
        <cdr:cNvSpPr txBox="1"/>
      </cdr:nvSpPr>
      <cdr:spPr>
        <a:xfrm xmlns:a="http://schemas.openxmlformats.org/drawingml/2006/main">
          <a:off x="2222500" y="2420928"/>
          <a:ext cx="1651000" cy="329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Equilibrium</a:t>
          </a:r>
          <a:r>
            <a:rPr lang="en-US" sz="1400" baseline="0">
              <a:latin typeface="Arial" pitchFamily="34" charset="0"/>
              <a:cs typeface="Arial" pitchFamily="34" charset="0"/>
            </a:rPr>
            <a:t> Plane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0.3502</cdr:x>
      <cdr:y>0.49926</cdr:y>
    </cdr:from>
    <cdr:to>
      <cdr:x>0.50855</cdr:x>
      <cdr:y>0.66614</cdr:y>
    </cdr:to>
    <cdr:sp macro="" textlink="">
      <cdr:nvSpPr>
        <cdr:cNvPr id="11" name="TextBox 14"/>
        <cdr:cNvSpPr txBox="1"/>
      </cdr:nvSpPr>
      <cdr:spPr>
        <a:xfrm xmlns:a="http://schemas.openxmlformats.org/drawingml/2006/main">
          <a:off x="1460500" y="2298700"/>
          <a:ext cx="660400" cy="768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Drag Force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0.38674</cdr:x>
      <cdr:y>0.13792</cdr:y>
    </cdr:from>
    <cdr:to>
      <cdr:x>0.81307</cdr:x>
      <cdr:y>0.2055</cdr:y>
    </cdr:to>
    <cdr:sp macro="" textlink="">
      <cdr:nvSpPr>
        <cdr:cNvPr id="12" name="TextBox 14"/>
        <cdr:cNvSpPr txBox="1"/>
      </cdr:nvSpPr>
      <cdr:spPr>
        <a:xfrm xmlns:a="http://schemas.openxmlformats.org/drawingml/2006/main">
          <a:off x="1612900" y="635000"/>
          <a:ext cx="1778000" cy="311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>
              <a:latin typeface="Arial" pitchFamily="34" charset="0"/>
              <a:cs typeface="Arial" pitchFamily="34" charset="0"/>
            </a:rPr>
            <a:t>Sustained Load = 800 kN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0.17254</cdr:x>
      <cdr:y>0.00827</cdr:y>
    </cdr:from>
    <cdr:to>
      <cdr:x>0.31162</cdr:x>
      <cdr:y>0.07172</cdr:y>
    </cdr:to>
    <cdr:sp macro="" textlink="">
      <cdr:nvSpPr>
        <cdr:cNvPr id="2" name="TextBox 14"/>
        <cdr:cNvSpPr txBox="1"/>
      </cdr:nvSpPr>
      <cdr:spPr>
        <a:xfrm xmlns:a="http://schemas.openxmlformats.org/drawingml/2006/main">
          <a:off x="622300" y="38100"/>
          <a:ext cx="501649" cy="29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Pile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0.59859</cdr:x>
      <cdr:y>0.28962</cdr:y>
    </cdr:from>
    <cdr:to>
      <cdr:x>0.73768</cdr:x>
      <cdr:y>0.35307</cdr:y>
    </cdr:to>
    <cdr:sp macro="" textlink="">
      <cdr:nvSpPr>
        <cdr:cNvPr id="3" name="TextBox 14"/>
        <cdr:cNvSpPr txBox="1"/>
      </cdr:nvSpPr>
      <cdr:spPr>
        <a:xfrm xmlns:a="http://schemas.openxmlformats.org/drawingml/2006/main">
          <a:off x="2159000" y="1333500"/>
          <a:ext cx="501649" cy="29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Soil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25400</xdr:colOff>
      <xdr:row>26</xdr:row>
      <xdr:rowOff>106241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68C32ADC-9051-4196-B702-2D84B5F1C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0.73288</cdr:x>
      <cdr:y>0.20921</cdr:y>
    </cdr:from>
    <cdr:to>
      <cdr:x>0.9279</cdr:x>
      <cdr:y>0.28431</cdr:y>
    </cdr:to>
    <cdr:sp macro="" textlink="">
      <cdr:nvSpPr>
        <cdr:cNvPr id="8" name="TextBox 18"/>
        <cdr:cNvSpPr txBox="1"/>
      </cdr:nvSpPr>
      <cdr:spPr>
        <a:xfrm xmlns:a="http://schemas.openxmlformats.org/drawingml/2006/main">
          <a:off x="4486275" y="801367"/>
          <a:ext cx="1193796" cy="287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>
              <a:latin typeface="Arial" pitchFamily="34" charset="0"/>
              <a:cs typeface="Arial" pitchFamily="34" charset="0"/>
            </a:rPr>
            <a:t>Head (test)</a:t>
          </a:r>
        </a:p>
      </cdr:txBody>
    </cdr:sp>
  </cdr:relSizeAnchor>
  <cdr:relSizeAnchor xmlns:cdr="http://schemas.openxmlformats.org/drawingml/2006/chartDrawing">
    <cdr:from>
      <cdr:x>0.17842</cdr:x>
      <cdr:y>0.18566</cdr:y>
    </cdr:from>
    <cdr:to>
      <cdr:x>0.3527</cdr:x>
      <cdr:y>0.27518</cdr:y>
    </cdr:to>
    <cdr:sp macro="" textlink="">
      <cdr:nvSpPr>
        <cdr:cNvPr id="4" name="TextBox 18"/>
        <cdr:cNvSpPr txBox="1"/>
      </cdr:nvSpPr>
      <cdr:spPr>
        <a:xfrm xmlns:a="http://schemas.openxmlformats.org/drawingml/2006/main">
          <a:off x="1092188" y="711185"/>
          <a:ext cx="1066837" cy="342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>
              <a:latin typeface="Arial" pitchFamily="34" charset="0"/>
              <a:cs typeface="Arial" pitchFamily="34" charset="0"/>
            </a:rPr>
            <a:t>Compression </a:t>
          </a:r>
        </a:p>
      </cdr:txBody>
    </cdr:sp>
  </cdr:relSizeAnchor>
  <cdr:relSizeAnchor xmlns:cdr="http://schemas.openxmlformats.org/drawingml/2006/chartDrawing">
    <cdr:from>
      <cdr:x>0.31535</cdr:x>
      <cdr:y>0.74267</cdr:y>
    </cdr:from>
    <cdr:to>
      <cdr:x>0.40354</cdr:x>
      <cdr:y>0.81776</cdr:y>
    </cdr:to>
    <cdr:sp macro="" textlink="">
      <cdr:nvSpPr>
        <cdr:cNvPr id="7" name="TextBox 18"/>
        <cdr:cNvSpPr txBox="1"/>
      </cdr:nvSpPr>
      <cdr:spPr>
        <a:xfrm xmlns:a="http://schemas.openxmlformats.org/drawingml/2006/main">
          <a:off x="1930400" y="2844800"/>
          <a:ext cx="539827" cy="287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>
              <a:latin typeface="Arial" pitchFamily="34" charset="0"/>
              <a:cs typeface="Arial" pitchFamily="34" charset="0"/>
            </a:rPr>
            <a:t>Toe</a:t>
          </a:r>
        </a:p>
      </cdr:txBody>
    </cdr:sp>
  </cdr:relSizeAnchor>
  <cdr:relSizeAnchor xmlns:cdr="http://schemas.openxmlformats.org/drawingml/2006/chartDrawing">
    <cdr:from>
      <cdr:x>0.67687</cdr:x>
      <cdr:y>0.36553</cdr:y>
    </cdr:from>
    <cdr:to>
      <cdr:x>0.90093</cdr:x>
      <cdr:y>0.45256</cdr:y>
    </cdr:to>
    <cdr:sp macro="" textlink="">
      <cdr:nvSpPr>
        <cdr:cNvPr id="10" name="TextBox 18"/>
        <cdr:cNvSpPr txBox="1"/>
      </cdr:nvSpPr>
      <cdr:spPr>
        <a:xfrm xmlns:a="http://schemas.openxmlformats.org/drawingml/2006/main">
          <a:off x="4143375" y="1400175"/>
          <a:ext cx="1371599" cy="333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>
              <a:latin typeface="Arial" pitchFamily="34" charset="0"/>
              <a:cs typeface="Arial" pitchFamily="34" charset="0"/>
            </a:rPr>
            <a:t>Head (After Basement</a:t>
          </a:r>
          <a:r>
            <a:rPr lang="en-US" sz="1400">
              <a:latin typeface="Arial" pitchFamily="34" charset="0"/>
              <a:cs typeface="Arial" pitchFamily="34" charset="0"/>
            </a:rPr>
            <a:t>  </a:t>
          </a:r>
          <a:r>
            <a:rPr lang="en-US" sz="1050">
              <a:latin typeface="Arial" pitchFamily="34" charset="0"/>
              <a:cs typeface="Arial" pitchFamily="34" charset="0"/>
            </a:rPr>
            <a:t> Excavation)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0.64677</cdr:x>
      <cdr:y>0.34722</cdr:y>
    </cdr:from>
    <cdr:to>
      <cdr:x>0.9314</cdr:x>
      <cdr:y>0.4404</cdr:y>
    </cdr:to>
    <cdr:sp macro="" textlink="">
      <cdr:nvSpPr>
        <cdr:cNvPr id="4" name="TextBox 14"/>
        <cdr:cNvSpPr txBox="1"/>
      </cdr:nvSpPr>
      <cdr:spPr>
        <a:xfrm xmlns:a="http://schemas.openxmlformats.org/drawingml/2006/main">
          <a:off x="3185747" y="1270000"/>
          <a:ext cx="1402014" cy="340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 b="1">
              <a:latin typeface="Arial" pitchFamily="34" charset="0"/>
              <a:cs typeface="Arial" pitchFamily="34" charset="0"/>
            </a:rPr>
            <a:t>EA  = 3.8 GN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0.78404</cdr:x>
      <cdr:y>0.46475</cdr:y>
    </cdr:from>
    <cdr:to>
      <cdr:x>0.9204</cdr:x>
      <cdr:y>0.51391</cdr:y>
    </cdr:to>
    <cdr:sp macro="" textlink="">
      <cdr:nvSpPr>
        <cdr:cNvPr id="2" name="TextBox 14"/>
        <cdr:cNvSpPr txBox="1"/>
      </cdr:nvSpPr>
      <cdr:spPr>
        <a:xfrm xmlns:a="http://schemas.openxmlformats.org/drawingml/2006/main">
          <a:off x="3269843" y="2198842"/>
          <a:ext cx="568688" cy="2325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/>
            <a:t>SG3</a:t>
          </a:r>
          <a:endParaRPr lang="en-US" sz="1200"/>
        </a:p>
      </cdr:txBody>
    </cdr:sp>
  </cdr:relSizeAnchor>
  <cdr:relSizeAnchor xmlns:cdr="http://schemas.openxmlformats.org/drawingml/2006/chartDrawing">
    <cdr:from>
      <cdr:x>0.65622</cdr:x>
      <cdr:y>0.60632</cdr:y>
    </cdr:from>
    <cdr:to>
      <cdr:x>0.81395</cdr:x>
      <cdr:y>0.66629</cdr:y>
    </cdr:to>
    <cdr:sp macro="" textlink="">
      <cdr:nvSpPr>
        <cdr:cNvPr id="5" name="TextBox 14"/>
        <cdr:cNvSpPr txBox="1"/>
      </cdr:nvSpPr>
      <cdr:spPr>
        <a:xfrm xmlns:a="http://schemas.openxmlformats.org/drawingml/2006/main">
          <a:off x="2736765" y="2868622"/>
          <a:ext cx="657811" cy="2837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/>
            <a:t>SG4</a:t>
          </a:r>
          <a:endParaRPr lang="en-US" sz="1200"/>
        </a:p>
      </cdr:txBody>
    </cdr:sp>
  </cdr:relSizeAnchor>
  <cdr:relSizeAnchor xmlns:cdr="http://schemas.openxmlformats.org/drawingml/2006/chartDrawing">
    <cdr:from>
      <cdr:x>0.80995</cdr:x>
      <cdr:y>0.20308</cdr:y>
    </cdr:from>
    <cdr:to>
      <cdr:x>0.92715</cdr:x>
      <cdr:y>0.27474</cdr:y>
    </cdr:to>
    <cdr:sp macro="" textlink="">
      <cdr:nvSpPr>
        <cdr:cNvPr id="8" name="TextBox 14"/>
        <cdr:cNvSpPr txBox="1"/>
      </cdr:nvSpPr>
      <cdr:spPr>
        <a:xfrm xmlns:a="http://schemas.openxmlformats.org/drawingml/2006/main">
          <a:off x="3377865" y="960833"/>
          <a:ext cx="488780" cy="339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/>
            <a:t>SG1</a:t>
          </a:r>
          <a:endParaRPr lang="en-US" sz="1000"/>
        </a:p>
      </cdr:txBody>
    </cdr:sp>
  </cdr:relSizeAnchor>
  <cdr:relSizeAnchor xmlns:cdr="http://schemas.openxmlformats.org/drawingml/2006/chartDrawing">
    <cdr:from>
      <cdr:x>0.79986</cdr:x>
      <cdr:y>0.34716</cdr:y>
    </cdr:from>
    <cdr:to>
      <cdr:x>0.91706</cdr:x>
      <cdr:y>0.41882</cdr:y>
    </cdr:to>
    <cdr:sp macro="" textlink="">
      <cdr:nvSpPr>
        <cdr:cNvPr id="6" name="TextBox 14"/>
        <cdr:cNvSpPr txBox="1"/>
      </cdr:nvSpPr>
      <cdr:spPr>
        <a:xfrm xmlns:a="http://schemas.openxmlformats.org/drawingml/2006/main">
          <a:off x="3335813" y="1642482"/>
          <a:ext cx="488781" cy="339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/>
            <a:t>SG2</a:t>
          </a:r>
          <a:endParaRPr lang="en-US" sz="1000"/>
        </a:p>
      </cdr:txBody>
    </cdr:sp>
  </cdr:relSizeAnchor>
  <cdr:relSizeAnchor xmlns:cdr="http://schemas.openxmlformats.org/drawingml/2006/chartDrawing">
    <cdr:from>
      <cdr:x>0.5055</cdr:x>
      <cdr:y>0.75965</cdr:y>
    </cdr:from>
    <cdr:to>
      <cdr:x>0.6227</cdr:x>
      <cdr:y>0.83131</cdr:y>
    </cdr:to>
    <cdr:sp macro="" textlink="">
      <cdr:nvSpPr>
        <cdr:cNvPr id="7" name="TextBox 14"/>
        <cdr:cNvSpPr txBox="1"/>
      </cdr:nvSpPr>
      <cdr:spPr>
        <a:xfrm xmlns:a="http://schemas.openxmlformats.org/drawingml/2006/main">
          <a:off x="2108200" y="3594100"/>
          <a:ext cx="488780" cy="339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/>
            <a:t>SG5</a:t>
          </a:r>
          <a:endParaRPr lang="en-US" sz="10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0.4532</cdr:x>
      <cdr:y>0.60907</cdr:y>
    </cdr:from>
    <cdr:to>
      <cdr:x>0.78202</cdr:x>
      <cdr:y>0.68424</cdr:y>
    </cdr:to>
    <cdr:sp macro="" textlink="">
      <cdr:nvSpPr>
        <cdr:cNvPr id="2" name="TextBox 14"/>
        <cdr:cNvSpPr txBox="1"/>
      </cdr:nvSpPr>
      <cdr:spPr>
        <a:xfrm xmlns:a="http://schemas.openxmlformats.org/drawingml/2006/main" rot="-1320000">
          <a:off x="2486440" y="2552602"/>
          <a:ext cx="1804016" cy="315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400"/>
            <a:t>EA line for E</a:t>
          </a:r>
          <a:r>
            <a:rPr lang="en-US" sz="1400" baseline="-25000"/>
            <a:t>s</a:t>
          </a:r>
          <a:r>
            <a:rPr lang="en-US" sz="1400"/>
            <a:t>A = 3.8 GN</a:t>
          </a:r>
          <a:endParaRPr lang="en-US" sz="1000"/>
        </a:p>
      </cdr:txBody>
    </cdr:sp>
  </cdr:relSizeAnchor>
  <cdr:relSizeAnchor xmlns:cdr="http://schemas.openxmlformats.org/drawingml/2006/chartDrawing">
    <cdr:from>
      <cdr:x>0.4625</cdr:x>
      <cdr:y>0.36225</cdr:y>
    </cdr:from>
    <cdr:to>
      <cdr:x>0.53462</cdr:x>
      <cdr:y>0.42893</cdr:y>
    </cdr:to>
    <cdr:sp macro="" textlink="">
      <cdr:nvSpPr>
        <cdr:cNvPr id="5" name="TextBox 18"/>
        <cdr:cNvSpPr txBox="1"/>
      </cdr:nvSpPr>
      <cdr:spPr>
        <a:xfrm xmlns:a="http://schemas.openxmlformats.org/drawingml/2006/main">
          <a:off x="2537456" y="1518187"/>
          <a:ext cx="395679" cy="279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SG5</a:t>
          </a:r>
        </a:p>
      </cdr:txBody>
    </cdr:sp>
  </cdr:relSizeAnchor>
  <cdr:relSizeAnchor xmlns:cdr="http://schemas.openxmlformats.org/drawingml/2006/chartDrawing">
    <cdr:from>
      <cdr:x>0.7963</cdr:x>
      <cdr:y>0.37063</cdr:y>
    </cdr:from>
    <cdr:to>
      <cdr:x>0.99306</cdr:x>
      <cdr:y>0.45455</cdr:y>
    </cdr:to>
    <cdr:sp macro="" textlink="">
      <cdr:nvSpPr>
        <cdr:cNvPr id="6" name="TextBox 18"/>
        <cdr:cNvSpPr txBox="1"/>
      </cdr:nvSpPr>
      <cdr:spPr>
        <a:xfrm xmlns:a="http://schemas.openxmlformats.org/drawingml/2006/main">
          <a:off x="4368799" y="1553294"/>
          <a:ext cx="1079500" cy="351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SG3 - SG1</a:t>
          </a:r>
        </a:p>
      </cdr:txBody>
    </cdr:sp>
  </cdr:relSizeAnchor>
  <cdr:relSizeAnchor xmlns:cdr="http://schemas.openxmlformats.org/drawingml/2006/chartDrawing">
    <cdr:from>
      <cdr:x>0.7019</cdr:x>
      <cdr:y>0.38002</cdr:y>
    </cdr:from>
    <cdr:to>
      <cdr:x>0.77403</cdr:x>
      <cdr:y>0.4467</cdr:y>
    </cdr:to>
    <cdr:sp macro="" textlink="">
      <cdr:nvSpPr>
        <cdr:cNvPr id="7" name="TextBox 18"/>
        <cdr:cNvSpPr txBox="1"/>
      </cdr:nvSpPr>
      <cdr:spPr>
        <a:xfrm xmlns:a="http://schemas.openxmlformats.org/drawingml/2006/main">
          <a:off x="4657278" y="1592655"/>
          <a:ext cx="478601" cy="279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SG4</a:t>
          </a:r>
        </a:p>
      </cdr:txBody>
    </cdr:sp>
  </cdr:relSizeAnchor>
  <cdr:relSizeAnchor xmlns:cdr="http://schemas.openxmlformats.org/drawingml/2006/chartDrawing">
    <cdr:from>
      <cdr:x>0.06316</cdr:x>
      <cdr:y>0.25455</cdr:y>
    </cdr:from>
    <cdr:to>
      <cdr:x>0.88236</cdr:x>
      <cdr:y>0.69394</cdr:y>
    </cdr:to>
    <cdr:sp macro="" textlink="">
      <cdr:nvSpPr>
        <cdr:cNvPr id="9" name="Straight Connector 8"/>
        <cdr:cNvSpPr/>
      </cdr:nvSpPr>
      <cdr:spPr>
        <a:xfrm xmlns:a="http://schemas.openxmlformats.org/drawingml/2006/main" flipV="1">
          <a:off x="419100" y="1066800"/>
          <a:ext cx="5435600" cy="18415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0.62308</cdr:x>
      <cdr:y>0.26071</cdr:y>
    </cdr:from>
    <cdr:to>
      <cdr:x>0.9519</cdr:x>
      <cdr:y>0.31691</cdr:y>
    </cdr:to>
    <cdr:sp macro="" textlink="">
      <cdr:nvSpPr>
        <cdr:cNvPr id="10" name="TextBox 14"/>
        <cdr:cNvSpPr txBox="1"/>
      </cdr:nvSpPr>
      <cdr:spPr>
        <a:xfrm xmlns:a="http://schemas.openxmlformats.org/drawingml/2006/main" rot="-1320000">
          <a:off x="3418493" y="1092615"/>
          <a:ext cx="1804016" cy="235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/>
            <a:t>EA line for E</a:t>
          </a:r>
          <a:r>
            <a:rPr lang="en-US" sz="1400" baseline="-25000"/>
            <a:t>s</a:t>
          </a:r>
          <a:r>
            <a:rPr lang="en-US" sz="1400"/>
            <a:t>A = 3.8 GN</a:t>
          </a:r>
          <a:endParaRPr lang="en-US" sz="10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0.25096</cdr:x>
      <cdr:y>0.04056</cdr:y>
    </cdr:from>
    <cdr:to>
      <cdr:x>0.55914</cdr:x>
      <cdr:y>0.13008</cdr:y>
    </cdr:to>
    <cdr:sp macro="" textlink="">
      <cdr:nvSpPr>
        <cdr:cNvPr id="4" name="TextBox 18"/>
        <cdr:cNvSpPr txBox="1"/>
      </cdr:nvSpPr>
      <cdr:spPr>
        <a:xfrm xmlns:a="http://schemas.openxmlformats.org/drawingml/2006/main">
          <a:off x="1482044" y="146807"/>
          <a:ext cx="1819956" cy="324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>
              <a:latin typeface="Arial" pitchFamily="34" charset="0"/>
              <a:cs typeface="Arial" pitchFamily="34" charset="0"/>
            </a:rPr>
            <a:t>Compression  (measured and as calculated from strain) </a:t>
          </a:r>
        </a:p>
      </cdr:txBody>
    </cdr:sp>
  </cdr:relSizeAnchor>
  <cdr:relSizeAnchor xmlns:cdr="http://schemas.openxmlformats.org/drawingml/2006/chartDrawing">
    <cdr:from>
      <cdr:x>0.47097</cdr:x>
      <cdr:y>0.21754</cdr:y>
    </cdr:from>
    <cdr:to>
      <cdr:x>0.64946</cdr:x>
      <cdr:y>0.29474</cdr:y>
    </cdr:to>
    <cdr:sp macro="" textlink="">
      <cdr:nvSpPr>
        <cdr:cNvPr id="6" name="TextBox 18"/>
        <cdr:cNvSpPr txBox="1"/>
      </cdr:nvSpPr>
      <cdr:spPr>
        <a:xfrm xmlns:a="http://schemas.openxmlformats.org/drawingml/2006/main">
          <a:off x="2781300" y="787400"/>
          <a:ext cx="1054100" cy="27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50">
              <a:latin typeface="Arial" pitchFamily="34" charset="0"/>
              <a:cs typeface="Arial" pitchFamily="34" charset="0"/>
            </a:rPr>
            <a:t>Applied load vs. toe movement</a:t>
          </a:r>
        </a:p>
      </cdr:txBody>
    </cdr:sp>
  </cdr:relSizeAnchor>
  <cdr:relSizeAnchor xmlns:cdr="http://schemas.openxmlformats.org/drawingml/2006/chartDrawing">
    <cdr:from>
      <cdr:x>0.77634</cdr:x>
      <cdr:y>0.30526</cdr:y>
    </cdr:from>
    <cdr:to>
      <cdr:x>0.95484</cdr:x>
      <cdr:y>0.38246</cdr:y>
    </cdr:to>
    <cdr:sp macro="" textlink="">
      <cdr:nvSpPr>
        <cdr:cNvPr id="10" name="TextBox 18"/>
        <cdr:cNvSpPr txBox="1"/>
      </cdr:nvSpPr>
      <cdr:spPr>
        <a:xfrm xmlns:a="http://schemas.openxmlformats.org/drawingml/2006/main">
          <a:off x="4584700" y="1104900"/>
          <a:ext cx="1054100" cy="27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>
              <a:latin typeface="Arial" pitchFamily="34" charset="0"/>
              <a:cs typeface="Arial" pitchFamily="34" charset="0"/>
            </a:rPr>
            <a:t>Applied load vs. head movement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0.82124</cdr:x>
      <cdr:y>0.07357</cdr:y>
    </cdr:from>
    <cdr:to>
      <cdr:x>0.93394</cdr:x>
      <cdr:y>0.13599</cdr:y>
    </cdr:to>
    <cdr:sp macro="" textlink="">
      <cdr:nvSpPr>
        <cdr:cNvPr id="8" name="TextBox 18"/>
        <cdr:cNvSpPr txBox="1"/>
      </cdr:nvSpPr>
      <cdr:spPr>
        <a:xfrm xmlns:a="http://schemas.openxmlformats.org/drawingml/2006/main">
          <a:off x="4025900" y="348507"/>
          <a:ext cx="552445" cy="295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>
              <a:latin typeface="Arial" pitchFamily="34" charset="0"/>
              <a:cs typeface="Arial" pitchFamily="34" charset="0"/>
            </a:rPr>
            <a:t>Head</a:t>
          </a:r>
        </a:p>
      </cdr:txBody>
    </cdr:sp>
  </cdr:relSizeAnchor>
  <cdr:relSizeAnchor xmlns:cdr="http://schemas.openxmlformats.org/drawingml/2006/chartDrawing">
    <cdr:from>
      <cdr:x>0.84023</cdr:x>
      <cdr:y>0.43914</cdr:y>
    </cdr:from>
    <cdr:to>
      <cdr:x>0.93264</cdr:x>
      <cdr:y>0.51485</cdr:y>
    </cdr:to>
    <cdr:sp macro="" textlink="">
      <cdr:nvSpPr>
        <cdr:cNvPr id="5" name="TextBox 18"/>
        <cdr:cNvSpPr txBox="1"/>
      </cdr:nvSpPr>
      <cdr:spPr>
        <a:xfrm xmlns:a="http://schemas.openxmlformats.org/drawingml/2006/main">
          <a:off x="4118978" y="2080236"/>
          <a:ext cx="453021" cy="35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SG5</a:t>
          </a:r>
        </a:p>
      </cdr:txBody>
    </cdr:sp>
  </cdr:relSizeAnchor>
  <cdr:relSizeAnchor xmlns:cdr="http://schemas.openxmlformats.org/drawingml/2006/chartDrawing">
    <cdr:from>
      <cdr:x>0.83678</cdr:x>
      <cdr:y>0.28421</cdr:y>
    </cdr:from>
    <cdr:to>
      <cdr:x>0.92487</cdr:x>
      <cdr:y>0.37037</cdr:y>
    </cdr:to>
    <cdr:sp macro="" textlink="">
      <cdr:nvSpPr>
        <cdr:cNvPr id="7" name="TextBox 18"/>
        <cdr:cNvSpPr txBox="1"/>
      </cdr:nvSpPr>
      <cdr:spPr>
        <a:xfrm xmlns:a="http://schemas.openxmlformats.org/drawingml/2006/main">
          <a:off x="4102064" y="1346338"/>
          <a:ext cx="431836" cy="408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SG4</a:t>
          </a:r>
        </a:p>
      </cdr:txBody>
    </cdr:sp>
  </cdr:relSizeAnchor>
  <cdr:relSizeAnchor xmlns:cdr="http://schemas.openxmlformats.org/drawingml/2006/chartDrawing">
    <cdr:from>
      <cdr:x>0.84456</cdr:x>
      <cdr:y>0.1636</cdr:y>
    </cdr:from>
    <cdr:to>
      <cdr:x>0.94819</cdr:x>
      <cdr:y>0.2252</cdr:y>
    </cdr:to>
    <cdr:sp macro="" textlink="">
      <cdr:nvSpPr>
        <cdr:cNvPr id="9" name="TextBox 18"/>
        <cdr:cNvSpPr txBox="1"/>
      </cdr:nvSpPr>
      <cdr:spPr>
        <a:xfrm xmlns:a="http://schemas.openxmlformats.org/drawingml/2006/main">
          <a:off x="4140200" y="774987"/>
          <a:ext cx="508000" cy="2918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SG3</a:t>
          </a:r>
        </a:p>
      </cdr:txBody>
    </cdr:sp>
  </cdr:relSizeAnchor>
  <cdr:relSizeAnchor xmlns:cdr="http://schemas.openxmlformats.org/drawingml/2006/chartDrawing">
    <cdr:from>
      <cdr:x>0.85276</cdr:x>
      <cdr:y>0.127</cdr:y>
    </cdr:from>
    <cdr:to>
      <cdr:x>0.96114</cdr:x>
      <cdr:y>0.18499</cdr:y>
    </cdr:to>
    <cdr:sp macro="" textlink="">
      <cdr:nvSpPr>
        <cdr:cNvPr id="10" name="TextBox 18"/>
        <cdr:cNvSpPr txBox="1"/>
      </cdr:nvSpPr>
      <cdr:spPr>
        <a:xfrm xmlns:a="http://schemas.openxmlformats.org/drawingml/2006/main">
          <a:off x="4180420" y="601623"/>
          <a:ext cx="531279" cy="2746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SG2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0.82124</cdr:x>
      <cdr:y>0.07357</cdr:y>
    </cdr:from>
    <cdr:to>
      <cdr:x>0.93394</cdr:x>
      <cdr:y>0.13599</cdr:y>
    </cdr:to>
    <cdr:sp macro="" textlink="">
      <cdr:nvSpPr>
        <cdr:cNvPr id="8" name="TextBox 18"/>
        <cdr:cNvSpPr txBox="1"/>
      </cdr:nvSpPr>
      <cdr:spPr>
        <a:xfrm xmlns:a="http://schemas.openxmlformats.org/drawingml/2006/main">
          <a:off x="4025900" y="348507"/>
          <a:ext cx="552445" cy="295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>
              <a:latin typeface="Arial" pitchFamily="34" charset="0"/>
              <a:cs typeface="Arial" pitchFamily="34" charset="0"/>
            </a:rPr>
            <a:t>Head</a:t>
          </a:r>
        </a:p>
      </cdr:txBody>
    </cdr:sp>
  </cdr:relSizeAnchor>
  <cdr:relSizeAnchor xmlns:cdr="http://schemas.openxmlformats.org/drawingml/2006/chartDrawing">
    <cdr:from>
      <cdr:x>0.86355</cdr:x>
      <cdr:y>0.49544</cdr:y>
    </cdr:from>
    <cdr:to>
      <cdr:x>0.95596</cdr:x>
      <cdr:y>0.57115</cdr:y>
    </cdr:to>
    <cdr:sp macro="" textlink="">
      <cdr:nvSpPr>
        <cdr:cNvPr id="5" name="TextBox 18"/>
        <cdr:cNvSpPr txBox="1"/>
      </cdr:nvSpPr>
      <cdr:spPr>
        <a:xfrm xmlns:a="http://schemas.openxmlformats.org/drawingml/2006/main">
          <a:off x="4233276" y="2346950"/>
          <a:ext cx="453012" cy="35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SG5</a:t>
          </a:r>
        </a:p>
      </cdr:txBody>
    </cdr:sp>
  </cdr:relSizeAnchor>
  <cdr:relSizeAnchor xmlns:cdr="http://schemas.openxmlformats.org/drawingml/2006/chartDrawing">
    <cdr:from>
      <cdr:x>0.8601</cdr:x>
      <cdr:y>0.28421</cdr:y>
    </cdr:from>
    <cdr:to>
      <cdr:x>0.94819</cdr:x>
      <cdr:y>0.37037</cdr:y>
    </cdr:to>
    <cdr:sp macro="" textlink="">
      <cdr:nvSpPr>
        <cdr:cNvPr id="7" name="TextBox 18"/>
        <cdr:cNvSpPr txBox="1"/>
      </cdr:nvSpPr>
      <cdr:spPr>
        <a:xfrm xmlns:a="http://schemas.openxmlformats.org/drawingml/2006/main">
          <a:off x="4216363" y="1346331"/>
          <a:ext cx="431835" cy="4081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SG4</a:t>
          </a:r>
        </a:p>
      </cdr:txBody>
    </cdr:sp>
  </cdr:relSizeAnchor>
  <cdr:relSizeAnchor xmlns:cdr="http://schemas.openxmlformats.org/drawingml/2006/chartDrawing">
    <cdr:from>
      <cdr:x>0.86528</cdr:x>
      <cdr:y>0.17164</cdr:y>
    </cdr:from>
    <cdr:to>
      <cdr:x>0.95596</cdr:x>
      <cdr:y>0.23592</cdr:y>
    </cdr:to>
    <cdr:sp macro="" textlink="">
      <cdr:nvSpPr>
        <cdr:cNvPr id="9" name="TextBox 18"/>
        <cdr:cNvSpPr txBox="1"/>
      </cdr:nvSpPr>
      <cdr:spPr>
        <a:xfrm xmlns:a="http://schemas.openxmlformats.org/drawingml/2006/main">
          <a:off x="4241800" y="813090"/>
          <a:ext cx="444517" cy="304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SG3</a:t>
          </a:r>
        </a:p>
      </cdr:txBody>
    </cdr:sp>
  </cdr:relSizeAnchor>
  <cdr:relSizeAnchor xmlns:cdr="http://schemas.openxmlformats.org/drawingml/2006/chartDrawing">
    <cdr:from>
      <cdr:x>0.87306</cdr:x>
      <cdr:y>0.127</cdr:y>
    </cdr:from>
    <cdr:to>
      <cdr:x>0.96114</cdr:x>
      <cdr:y>0.17694</cdr:y>
    </cdr:to>
    <cdr:sp macro="" textlink="">
      <cdr:nvSpPr>
        <cdr:cNvPr id="10" name="TextBox 18"/>
        <cdr:cNvSpPr txBox="1"/>
      </cdr:nvSpPr>
      <cdr:spPr>
        <a:xfrm xmlns:a="http://schemas.openxmlformats.org/drawingml/2006/main">
          <a:off x="4279900" y="601612"/>
          <a:ext cx="431801" cy="236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SG2</a:t>
          </a:r>
        </a:p>
      </cdr:txBody>
    </cdr:sp>
  </cdr:relSizeAnchor>
  <cdr:relSizeAnchor xmlns:cdr="http://schemas.openxmlformats.org/drawingml/2006/chartDrawing">
    <cdr:from>
      <cdr:x>0.15544</cdr:x>
      <cdr:y>0.02145</cdr:y>
    </cdr:from>
    <cdr:to>
      <cdr:x>0.60638</cdr:x>
      <cdr:y>0.21716</cdr:y>
    </cdr:to>
    <cdr:sp macro="" textlink="">
      <cdr:nvSpPr>
        <cdr:cNvPr id="11" name="TextBox 13"/>
        <cdr:cNvSpPr txBox="1"/>
      </cdr:nvSpPr>
      <cdr:spPr>
        <a:xfrm xmlns:a="http://schemas.openxmlformats.org/drawingml/2006/main">
          <a:off x="742257" y="101611"/>
          <a:ext cx="2153343" cy="9270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When the test has no telltale</a:t>
          </a:r>
          <a:r>
            <a:rPr lang="en-US" sz="1100" baseline="0">
              <a:latin typeface="Arial" pitchFamily="34" charset="0"/>
              <a:cs typeface="Arial" pitchFamily="34" charset="0"/>
            </a:rPr>
            <a:t> data, the evaluated SG-forces can be plotted against the pile head movement as alternative to the above graph.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11</xdr:col>
      <xdr:colOff>133350</xdr:colOff>
      <xdr:row>40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68C32ADC-9051-4196-B702-2D84B5F1C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12700</xdr:colOff>
      <xdr:row>84</xdr:row>
      <xdr:rowOff>63500</xdr:rowOff>
    </xdr:from>
    <xdr:to>
      <xdr:col>9</xdr:col>
      <xdr:colOff>4776</xdr:colOff>
      <xdr:row>104</xdr:row>
      <xdr:rowOff>63500</xdr:rowOff>
    </xdr:to>
    <xdr:pic>
      <xdr:nvPicPr>
        <xdr:cNvPr id="309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1700" y="14249400"/>
          <a:ext cx="4094176" cy="330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145</xdr:row>
      <xdr:rowOff>76200</xdr:rowOff>
    </xdr:from>
    <xdr:to>
      <xdr:col>8</xdr:col>
      <xdr:colOff>63500</xdr:colOff>
      <xdr:row>162</xdr:row>
      <xdr:rowOff>137455</xdr:rowOff>
    </xdr:to>
    <xdr:pic>
      <xdr:nvPicPr>
        <xdr:cNvPr id="309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89000" y="24333200"/>
          <a:ext cx="3556000" cy="28679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50800</xdr:colOff>
      <xdr:row>126</xdr:row>
      <xdr:rowOff>25401</xdr:rowOff>
    </xdr:from>
    <xdr:to>
      <xdr:col>8</xdr:col>
      <xdr:colOff>317500</xdr:colOff>
      <xdr:row>144</xdr:row>
      <xdr:rowOff>85439</xdr:rowOff>
    </xdr:to>
    <xdr:pic>
      <xdr:nvPicPr>
        <xdr:cNvPr id="309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800" y="21145501"/>
          <a:ext cx="3759200" cy="30318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152400</xdr:colOff>
      <xdr:row>41</xdr:row>
      <xdr:rowOff>76200</xdr:rowOff>
    </xdr:from>
    <xdr:to>
      <xdr:col>9</xdr:col>
      <xdr:colOff>296112</xdr:colOff>
      <xdr:row>61</xdr:row>
      <xdr:rowOff>50800</xdr:rowOff>
    </xdr:to>
    <xdr:pic>
      <xdr:nvPicPr>
        <xdr:cNvPr id="309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1400" y="7162800"/>
          <a:ext cx="4245812" cy="3276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185522</xdr:colOff>
      <xdr:row>54</xdr:row>
      <xdr:rowOff>60325</xdr:rowOff>
    </xdr:from>
    <xdr:to>
      <xdr:col>6</xdr:col>
      <xdr:colOff>85724</xdr:colOff>
      <xdr:row>58</xdr:row>
      <xdr:rowOff>69851</xdr:rowOff>
    </xdr:to>
    <xdr:sp macro="" textlink="">
      <xdr:nvSpPr>
        <xdr:cNvPr id="26" name="TextBox 25"/>
        <xdr:cNvSpPr txBox="1"/>
      </xdr:nvSpPr>
      <xdr:spPr>
        <a:xfrm>
          <a:off x="2128622" y="9293225"/>
          <a:ext cx="1119402" cy="669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Target</a:t>
          </a:r>
          <a:r>
            <a:rPr lang="en-US" sz="1100" baseline="0">
              <a:latin typeface="Arial" pitchFamily="34" charset="0"/>
              <a:cs typeface="Arial" pitchFamily="34" charset="0"/>
            </a:rPr>
            <a:t> input</a:t>
          </a:r>
        </a:p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  r</a:t>
          </a:r>
          <a:r>
            <a:rPr lang="en-US" sz="1100" baseline="-25000">
              <a:latin typeface="Arial" pitchFamily="34" charset="0"/>
              <a:cs typeface="Arial" pitchFamily="34" charset="0"/>
            </a:rPr>
            <a:t>t</a:t>
          </a:r>
          <a:r>
            <a:rPr lang="en-US" sz="1100" baseline="0">
              <a:latin typeface="Arial" pitchFamily="34" charset="0"/>
              <a:cs typeface="Arial" pitchFamily="34" charset="0"/>
            </a:rPr>
            <a:t> =  500 kPa </a:t>
          </a:r>
        </a:p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R</a:t>
          </a:r>
          <a:r>
            <a:rPr lang="en-US" sz="1100" baseline="-25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</a:t>
          </a:r>
          <a:r>
            <a:rPr lang="en-US" sz="11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=    ≈</a:t>
          </a:r>
          <a:r>
            <a:rPr lang="en-US" sz="1100" baseline="0">
              <a:latin typeface="Arial" pitchFamily="34" charset="0"/>
              <a:cs typeface="Arial" pitchFamily="34" charset="0"/>
            </a:rPr>
            <a:t>60 kN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101599</xdr:colOff>
      <xdr:row>49</xdr:row>
      <xdr:rowOff>22225</xdr:rowOff>
    </xdr:from>
    <xdr:to>
      <xdr:col>7</xdr:col>
      <xdr:colOff>511174</xdr:colOff>
      <xdr:row>49</xdr:row>
      <xdr:rowOff>22225</xdr:rowOff>
    </xdr:to>
    <xdr:cxnSp macro="">
      <xdr:nvCxnSpPr>
        <xdr:cNvPr id="28" name="Straight Arrow Connector 27"/>
        <xdr:cNvCxnSpPr/>
      </xdr:nvCxnSpPr>
      <xdr:spPr>
        <a:xfrm flipH="1">
          <a:off x="3873499" y="8429625"/>
          <a:ext cx="409575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604621</xdr:colOff>
      <xdr:row>49</xdr:row>
      <xdr:rowOff>38100</xdr:rowOff>
    </xdr:from>
    <xdr:to>
      <xdr:col>8</xdr:col>
      <xdr:colOff>609598</xdr:colOff>
      <xdr:row>52</xdr:row>
      <xdr:rowOff>50800</xdr:rowOff>
    </xdr:to>
    <xdr:sp macro="" textlink="">
      <xdr:nvSpPr>
        <xdr:cNvPr id="29" name="TextBox 28"/>
        <xdr:cNvSpPr txBox="1"/>
      </xdr:nvSpPr>
      <xdr:spPr>
        <a:xfrm>
          <a:off x="3766921" y="8445500"/>
          <a:ext cx="1224177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  r = 1,300 kPa</a:t>
          </a:r>
        </a:p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 R = ≈160 kN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241299</xdr:colOff>
      <xdr:row>54</xdr:row>
      <xdr:rowOff>69850</xdr:rowOff>
    </xdr:from>
    <xdr:to>
      <xdr:col>5</xdr:col>
      <xdr:colOff>41274</xdr:colOff>
      <xdr:row>54</xdr:row>
      <xdr:rowOff>69850</xdr:rowOff>
    </xdr:to>
    <xdr:cxnSp macro="">
      <xdr:nvCxnSpPr>
        <xdr:cNvPr id="30" name="Straight Arrow Connector 29"/>
        <xdr:cNvCxnSpPr/>
      </xdr:nvCxnSpPr>
      <xdr:spPr>
        <a:xfrm flipH="1">
          <a:off x="2184399" y="9302750"/>
          <a:ext cx="409575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82549</xdr:colOff>
      <xdr:row>49</xdr:row>
      <xdr:rowOff>66675</xdr:rowOff>
    </xdr:from>
    <xdr:to>
      <xdr:col>7</xdr:col>
      <xdr:colOff>82549</xdr:colOff>
      <xdr:row>51</xdr:row>
      <xdr:rowOff>108585</xdr:rowOff>
    </xdr:to>
    <xdr:cxnSp macro="">
      <xdr:nvCxnSpPr>
        <xdr:cNvPr id="37" name="Straight Arrow Connector 36"/>
        <xdr:cNvCxnSpPr/>
      </xdr:nvCxnSpPr>
      <xdr:spPr>
        <a:xfrm flipV="1">
          <a:off x="3854449" y="8474075"/>
          <a:ext cx="0" cy="37211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193674</xdr:colOff>
      <xdr:row>54</xdr:row>
      <xdr:rowOff>88900</xdr:rowOff>
    </xdr:from>
    <xdr:to>
      <xdr:col>4</xdr:col>
      <xdr:colOff>193674</xdr:colOff>
      <xdr:row>56</xdr:row>
      <xdr:rowOff>130810</xdr:rowOff>
    </xdr:to>
    <xdr:cxnSp macro="">
      <xdr:nvCxnSpPr>
        <xdr:cNvPr id="38" name="Straight Arrow Connector 37"/>
        <xdr:cNvCxnSpPr/>
      </xdr:nvCxnSpPr>
      <xdr:spPr>
        <a:xfrm flipV="1">
          <a:off x="2136774" y="9321800"/>
          <a:ext cx="0" cy="37211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184149</xdr:colOff>
      <xdr:row>55</xdr:row>
      <xdr:rowOff>25400</xdr:rowOff>
    </xdr:from>
    <xdr:to>
      <xdr:col>9</xdr:col>
      <xdr:colOff>88899</xdr:colOff>
      <xdr:row>57</xdr:row>
      <xdr:rowOff>123825</xdr:rowOff>
    </xdr:to>
    <xdr:sp macro="" textlink="">
      <xdr:nvSpPr>
        <xdr:cNvPr id="41" name="TextBox 40"/>
        <xdr:cNvSpPr txBox="1"/>
      </xdr:nvSpPr>
      <xdr:spPr>
        <a:xfrm>
          <a:off x="3956049" y="9423400"/>
          <a:ext cx="1123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Ins="0" rtlCol="0" anchor="t"/>
        <a:lstStyle/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20 mm = 5 % of the pile diameter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85724</xdr:colOff>
      <xdr:row>55</xdr:row>
      <xdr:rowOff>63500</xdr:rowOff>
    </xdr:from>
    <xdr:to>
      <xdr:col>7</xdr:col>
      <xdr:colOff>85724</xdr:colOff>
      <xdr:row>57</xdr:row>
      <xdr:rowOff>120650</xdr:rowOff>
    </xdr:to>
    <xdr:cxnSp macro="">
      <xdr:nvCxnSpPr>
        <xdr:cNvPr id="42" name="Straight Arrow Connector 41"/>
        <xdr:cNvCxnSpPr/>
      </xdr:nvCxnSpPr>
      <xdr:spPr>
        <a:xfrm flipH="1">
          <a:off x="3857624" y="9461500"/>
          <a:ext cx="0" cy="38735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139700</xdr:colOff>
      <xdr:row>41</xdr:row>
      <xdr:rowOff>50800</xdr:rowOff>
    </xdr:from>
    <xdr:to>
      <xdr:col>3</xdr:col>
      <xdr:colOff>520700</xdr:colOff>
      <xdr:row>44</xdr:row>
      <xdr:rowOff>0</xdr:rowOff>
    </xdr:to>
    <xdr:sp macro="" textlink="">
      <xdr:nvSpPr>
        <xdr:cNvPr id="43" name="TextBox 18"/>
        <xdr:cNvSpPr txBox="1"/>
      </xdr:nvSpPr>
      <xdr:spPr>
        <a:xfrm>
          <a:off x="1028700" y="7137400"/>
          <a:ext cx="825500" cy="444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Arial" pitchFamily="34" charset="0"/>
              <a:cs typeface="Arial" pitchFamily="34" charset="0"/>
            </a:rPr>
            <a:t>q-z</a:t>
          </a:r>
          <a:r>
            <a:rPr lang="en-US" sz="1400" baseline="0">
              <a:latin typeface="Arial" pitchFamily="34" charset="0"/>
              <a:cs typeface="Arial" pitchFamily="34" charset="0"/>
            </a:rPr>
            <a:t> function</a:t>
          </a:r>
          <a:endParaRPr lang="en-US" sz="14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38100</xdr:colOff>
      <xdr:row>62</xdr:row>
      <xdr:rowOff>127000</xdr:rowOff>
    </xdr:from>
    <xdr:to>
      <xdr:col>8</xdr:col>
      <xdr:colOff>596900</xdr:colOff>
      <xdr:row>82</xdr:row>
      <xdr:rowOff>104624</xdr:rowOff>
    </xdr:to>
    <xdr:pic>
      <xdr:nvPicPr>
        <xdr:cNvPr id="309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27100" y="10680700"/>
          <a:ext cx="4051300" cy="3279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22225</xdr:colOff>
      <xdr:row>70</xdr:row>
      <xdr:rowOff>60324</xdr:rowOff>
    </xdr:from>
    <xdr:to>
      <xdr:col>4</xdr:col>
      <xdr:colOff>431800</xdr:colOff>
      <xdr:row>70</xdr:row>
      <xdr:rowOff>60324</xdr:rowOff>
    </xdr:to>
    <xdr:cxnSp macro="">
      <xdr:nvCxnSpPr>
        <xdr:cNvPr id="46" name="Straight Arrow Connector 45"/>
        <xdr:cNvCxnSpPr/>
      </xdr:nvCxnSpPr>
      <xdr:spPr>
        <a:xfrm flipH="1">
          <a:off x="1965325" y="11934824"/>
          <a:ext cx="409575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70</xdr:row>
      <xdr:rowOff>66674</xdr:rowOff>
    </xdr:from>
    <xdr:to>
      <xdr:col>4</xdr:col>
      <xdr:colOff>38100</xdr:colOff>
      <xdr:row>72</xdr:row>
      <xdr:rowOff>108584</xdr:rowOff>
    </xdr:to>
    <xdr:cxnSp macro="">
      <xdr:nvCxnSpPr>
        <xdr:cNvPr id="47" name="Straight Arrow Connector 46"/>
        <xdr:cNvCxnSpPr/>
      </xdr:nvCxnSpPr>
      <xdr:spPr>
        <a:xfrm flipV="1">
          <a:off x="1981200" y="11941174"/>
          <a:ext cx="0" cy="37211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48240</xdr:colOff>
      <xdr:row>70</xdr:row>
      <xdr:rowOff>66674</xdr:rowOff>
    </xdr:from>
    <xdr:to>
      <xdr:col>7</xdr:col>
      <xdr:colOff>44450</xdr:colOff>
      <xdr:row>73</xdr:row>
      <xdr:rowOff>47624</xdr:rowOff>
    </xdr:to>
    <xdr:sp macro="" textlink="">
      <xdr:nvSpPr>
        <xdr:cNvPr id="48" name="TextBox 47"/>
        <xdr:cNvSpPr txBox="1"/>
      </xdr:nvSpPr>
      <xdr:spPr>
        <a:xfrm>
          <a:off x="1991340" y="11941174"/>
          <a:ext cx="182501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Target</a:t>
          </a:r>
          <a:r>
            <a:rPr lang="en-US" sz="1100" baseline="0">
              <a:latin typeface="Arial" pitchFamily="34" charset="0"/>
              <a:cs typeface="Arial" pitchFamily="34" charset="0"/>
            </a:rPr>
            <a:t> input</a:t>
          </a:r>
        </a:p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  ß = 0.36, r</a:t>
          </a:r>
          <a:r>
            <a:rPr lang="en-US" sz="1100" baseline="-25000">
              <a:latin typeface="Arial" pitchFamily="34" charset="0"/>
              <a:cs typeface="Arial" pitchFamily="34" charset="0"/>
            </a:rPr>
            <a:t>s</a:t>
          </a:r>
          <a:r>
            <a:rPr lang="en-US" sz="1100" baseline="0">
              <a:latin typeface="Arial" pitchFamily="34" charset="0"/>
              <a:cs typeface="Arial" pitchFamily="34" charset="0"/>
            </a:rPr>
            <a:t>  ≈ 100 kPa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381000</xdr:colOff>
      <xdr:row>66</xdr:row>
      <xdr:rowOff>101600</xdr:rowOff>
    </xdr:from>
    <xdr:to>
      <xdr:col>8</xdr:col>
      <xdr:colOff>346075</xdr:colOff>
      <xdr:row>68</xdr:row>
      <xdr:rowOff>38100</xdr:rowOff>
    </xdr:to>
    <xdr:sp macro="" textlink="">
      <xdr:nvSpPr>
        <xdr:cNvPr id="49" name="TextBox 48"/>
        <xdr:cNvSpPr txBox="1"/>
      </xdr:nvSpPr>
      <xdr:spPr>
        <a:xfrm>
          <a:off x="4152900" y="11315700"/>
          <a:ext cx="5746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Ins="0" rtlCol="0" anchor="t"/>
        <a:lstStyle/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ß = 0.50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514350</xdr:colOff>
      <xdr:row>66</xdr:row>
      <xdr:rowOff>130174</xdr:rowOff>
    </xdr:from>
    <xdr:to>
      <xdr:col>8</xdr:col>
      <xdr:colOff>270510</xdr:colOff>
      <xdr:row>66</xdr:row>
      <xdr:rowOff>130174</xdr:rowOff>
    </xdr:to>
    <xdr:cxnSp macro="">
      <xdr:nvCxnSpPr>
        <xdr:cNvPr id="50" name="Straight Arrow Connector 49"/>
        <xdr:cNvCxnSpPr/>
      </xdr:nvCxnSpPr>
      <xdr:spPr>
        <a:xfrm flipV="1">
          <a:off x="4286250" y="11344274"/>
          <a:ext cx="36576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596900</xdr:colOff>
      <xdr:row>92</xdr:row>
      <xdr:rowOff>0</xdr:rowOff>
    </xdr:from>
    <xdr:to>
      <xdr:col>3</xdr:col>
      <xdr:colOff>596900</xdr:colOff>
      <xdr:row>94</xdr:row>
      <xdr:rowOff>41910</xdr:rowOff>
    </xdr:to>
    <xdr:cxnSp macro="">
      <xdr:nvCxnSpPr>
        <xdr:cNvPr id="55" name="Straight Arrow Connector 54"/>
        <xdr:cNvCxnSpPr/>
      </xdr:nvCxnSpPr>
      <xdr:spPr>
        <a:xfrm flipV="1">
          <a:off x="1930400" y="15506700"/>
          <a:ext cx="0" cy="37211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91</xdr:row>
      <xdr:rowOff>139700</xdr:rowOff>
    </xdr:from>
    <xdr:to>
      <xdr:col>4</xdr:col>
      <xdr:colOff>342900</xdr:colOff>
      <xdr:row>91</xdr:row>
      <xdr:rowOff>139700</xdr:rowOff>
    </xdr:to>
    <xdr:cxnSp macro="">
      <xdr:nvCxnSpPr>
        <xdr:cNvPr id="56" name="Straight Arrow Connector 55"/>
        <xdr:cNvCxnSpPr/>
      </xdr:nvCxnSpPr>
      <xdr:spPr>
        <a:xfrm flipH="1">
          <a:off x="1943100" y="15481300"/>
          <a:ext cx="34290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92</xdr:row>
      <xdr:rowOff>0</xdr:rowOff>
    </xdr:from>
    <xdr:to>
      <xdr:col>7</xdr:col>
      <xdr:colOff>8910</xdr:colOff>
      <xdr:row>94</xdr:row>
      <xdr:rowOff>146050</xdr:rowOff>
    </xdr:to>
    <xdr:sp macro="" textlink="">
      <xdr:nvSpPr>
        <xdr:cNvPr id="57" name="TextBox 56"/>
        <xdr:cNvSpPr txBox="1"/>
      </xdr:nvSpPr>
      <xdr:spPr>
        <a:xfrm>
          <a:off x="1955800" y="15506700"/>
          <a:ext cx="182501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Target</a:t>
          </a:r>
          <a:r>
            <a:rPr lang="en-US" sz="1100" baseline="0">
              <a:latin typeface="Arial" pitchFamily="34" charset="0"/>
              <a:cs typeface="Arial" pitchFamily="34" charset="0"/>
            </a:rPr>
            <a:t> input</a:t>
          </a:r>
        </a:p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  ß = 0.33, r</a:t>
          </a:r>
          <a:r>
            <a:rPr lang="en-US" sz="1100" baseline="-25000">
              <a:latin typeface="Arial" pitchFamily="34" charset="0"/>
              <a:cs typeface="Arial" pitchFamily="34" charset="0"/>
            </a:rPr>
            <a:t>s</a:t>
          </a:r>
          <a:r>
            <a:rPr lang="en-US" sz="1100" baseline="0">
              <a:latin typeface="Arial" pitchFamily="34" charset="0"/>
              <a:cs typeface="Arial" pitchFamily="34" charset="0"/>
            </a:rPr>
            <a:t>  ≈ 80 kPa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38100</xdr:colOff>
      <xdr:row>134</xdr:row>
      <xdr:rowOff>101600</xdr:rowOff>
    </xdr:from>
    <xdr:to>
      <xdr:col>7</xdr:col>
      <xdr:colOff>34310</xdr:colOff>
      <xdr:row>137</xdr:row>
      <xdr:rowOff>82550</xdr:rowOff>
    </xdr:to>
    <xdr:sp macro="" textlink="">
      <xdr:nvSpPr>
        <xdr:cNvPr id="63" name="TextBox 62"/>
        <xdr:cNvSpPr txBox="1"/>
      </xdr:nvSpPr>
      <xdr:spPr>
        <a:xfrm>
          <a:off x="1981200" y="22542500"/>
          <a:ext cx="182501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Target</a:t>
          </a:r>
          <a:r>
            <a:rPr lang="en-US" sz="1100" baseline="0">
              <a:latin typeface="Arial" pitchFamily="34" charset="0"/>
              <a:cs typeface="Arial" pitchFamily="34" charset="0"/>
            </a:rPr>
            <a:t> input</a:t>
          </a:r>
        </a:p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  ß = 0.23, r</a:t>
          </a:r>
          <a:r>
            <a:rPr lang="en-US" sz="1100" baseline="-25000">
              <a:latin typeface="Arial" pitchFamily="34" charset="0"/>
              <a:cs typeface="Arial" pitchFamily="34" charset="0"/>
            </a:rPr>
            <a:t>s</a:t>
          </a:r>
          <a:r>
            <a:rPr lang="en-US" sz="1100" baseline="0">
              <a:latin typeface="Arial" pitchFamily="34" charset="0"/>
              <a:cs typeface="Arial" pitchFamily="34" charset="0"/>
            </a:rPr>
            <a:t>  ≈ 20 kPa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596900</xdr:colOff>
      <xdr:row>133</xdr:row>
      <xdr:rowOff>25400</xdr:rowOff>
    </xdr:from>
    <xdr:to>
      <xdr:col>3</xdr:col>
      <xdr:colOff>596900</xdr:colOff>
      <xdr:row>135</xdr:row>
      <xdr:rowOff>67310</xdr:rowOff>
    </xdr:to>
    <xdr:cxnSp macro="">
      <xdr:nvCxnSpPr>
        <xdr:cNvPr id="64" name="Straight Arrow Connector 63"/>
        <xdr:cNvCxnSpPr/>
      </xdr:nvCxnSpPr>
      <xdr:spPr>
        <a:xfrm flipV="1">
          <a:off x="1930400" y="22301200"/>
          <a:ext cx="0" cy="37211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133</xdr:row>
      <xdr:rowOff>12700</xdr:rowOff>
    </xdr:from>
    <xdr:to>
      <xdr:col>4</xdr:col>
      <xdr:colOff>355600</xdr:colOff>
      <xdr:row>133</xdr:row>
      <xdr:rowOff>12700</xdr:rowOff>
    </xdr:to>
    <xdr:cxnSp macro="">
      <xdr:nvCxnSpPr>
        <xdr:cNvPr id="65" name="Straight Arrow Connector 64"/>
        <xdr:cNvCxnSpPr/>
      </xdr:nvCxnSpPr>
      <xdr:spPr>
        <a:xfrm flipH="1">
          <a:off x="1955800" y="22288500"/>
          <a:ext cx="34290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482600</xdr:colOff>
      <xdr:row>152</xdr:row>
      <xdr:rowOff>38100</xdr:rowOff>
    </xdr:from>
    <xdr:to>
      <xdr:col>3</xdr:col>
      <xdr:colOff>482600</xdr:colOff>
      <xdr:row>154</xdr:row>
      <xdr:rowOff>80010</xdr:rowOff>
    </xdr:to>
    <xdr:cxnSp macro="">
      <xdr:nvCxnSpPr>
        <xdr:cNvPr id="66" name="Straight Arrow Connector 65"/>
        <xdr:cNvCxnSpPr/>
      </xdr:nvCxnSpPr>
      <xdr:spPr>
        <a:xfrm flipV="1">
          <a:off x="1816100" y="25450800"/>
          <a:ext cx="0" cy="37211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520700</xdr:colOff>
      <xdr:row>152</xdr:row>
      <xdr:rowOff>38100</xdr:rowOff>
    </xdr:from>
    <xdr:to>
      <xdr:col>4</xdr:col>
      <xdr:colOff>254000</xdr:colOff>
      <xdr:row>152</xdr:row>
      <xdr:rowOff>38100</xdr:rowOff>
    </xdr:to>
    <xdr:cxnSp macro="">
      <xdr:nvCxnSpPr>
        <xdr:cNvPr id="67" name="Straight Arrow Connector 66"/>
        <xdr:cNvCxnSpPr/>
      </xdr:nvCxnSpPr>
      <xdr:spPr>
        <a:xfrm flipH="1">
          <a:off x="1854200" y="25450800"/>
          <a:ext cx="34290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139699</xdr:colOff>
      <xdr:row>106</xdr:row>
      <xdr:rowOff>38100</xdr:rowOff>
    </xdr:from>
    <xdr:to>
      <xdr:col>9</xdr:col>
      <xdr:colOff>6722</xdr:colOff>
      <xdr:row>125</xdr:row>
      <xdr:rowOff>114300</xdr:rowOff>
    </xdr:to>
    <xdr:pic>
      <xdr:nvPicPr>
        <xdr:cNvPr id="309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28699" y="17856200"/>
          <a:ext cx="3969123" cy="3213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114300</xdr:colOff>
      <xdr:row>113</xdr:row>
      <xdr:rowOff>114300</xdr:rowOff>
    </xdr:from>
    <xdr:to>
      <xdr:col>4</xdr:col>
      <xdr:colOff>114300</xdr:colOff>
      <xdr:row>115</xdr:row>
      <xdr:rowOff>156210</xdr:rowOff>
    </xdr:to>
    <xdr:cxnSp macro="">
      <xdr:nvCxnSpPr>
        <xdr:cNvPr id="68" name="Straight Arrow Connector 67"/>
        <xdr:cNvCxnSpPr/>
      </xdr:nvCxnSpPr>
      <xdr:spPr>
        <a:xfrm flipV="1">
          <a:off x="2057400" y="19088100"/>
          <a:ext cx="0" cy="37211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165100</xdr:colOff>
      <xdr:row>113</xdr:row>
      <xdr:rowOff>101600</xdr:rowOff>
    </xdr:from>
    <xdr:to>
      <xdr:col>4</xdr:col>
      <xdr:colOff>508000</xdr:colOff>
      <xdr:row>113</xdr:row>
      <xdr:rowOff>101600</xdr:rowOff>
    </xdr:to>
    <xdr:cxnSp macro="">
      <xdr:nvCxnSpPr>
        <xdr:cNvPr id="69" name="Straight Arrow Connector 68"/>
        <xdr:cNvCxnSpPr/>
      </xdr:nvCxnSpPr>
      <xdr:spPr>
        <a:xfrm flipH="1">
          <a:off x="2108200" y="19075400"/>
          <a:ext cx="34290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165101</xdr:colOff>
      <xdr:row>113</xdr:row>
      <xdr:rowOff>127000</xdr:rowOff>
    </xdr:from>
    <xdr:to>
      <xdr:col>7</xdr:col>
      <xdr:colOff>161311</xdr:colOff>
      <xdr:row>116</xdr:row>
      <xdr:rowOff>107950</xdr:rowOff>
    </xdr:to>
    <xdr:sp macro="" textlink="">
      <xdr:nvSpPr>
        <xdr:cNvPr id="70" name="TextBox 69"/>
        <xdr:cNvSpPr txBox="1"/>
      </xdr:nvSpPr>
      <xdr:spPr>
        <a:xfrm>
          <a:off x="2108201" y="19100800"/>
          <a:ext cx="182501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Target</a:t>
          </a:r>
          <a:r>
            <a:rPr lang="en-US" sz="1100" baseline="0">
              <a:latin typeface="Arial" pitchFamily="34" charset="0"/>
              <a:cs typeface="Arial" pitchFamily="34" charset="0"/>
            </a:rPr>
            <a:t> input</a:t>
          </a:r>
        </a:p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  ß = 0.33, r</a:t>
          </a:r>
          <a:r>
            <a:rPr lang="en-US" sz="1100" baseline="-25000">
              <a:latin typeface="Arial" pitchFamily="34" charset="0"/>
              <a:cs typeface="Arial" pitchFamily="34" charset="0"/>
            </a:rPr>
            <a:t>s</a:t>
          </a:r>
          <a:r>
            <a:rPr lang="en-US" sz="1100" baseline="0">
              <a:latin typeface="Arial" pitchFamily="34" charset="0"/>
              <a:cs typeface="Arial" pitchFamily="34" charset="0"/>
            </a:rPr>
            <a:t>  ≈ 50 kPa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508000</xdr:colOff>
      <xdr:row>152</xdr:row>
      <xdr:rowOff>88900</xdr:rowOff>
    </xdr:from>
    <xdr:to>
      <xdr:col>6</xdr:col>
      <xdr:colOff>504210</xdr:colOff>
      <xdr:row>155</xdr:row>
      <xdr:rowOff>69850</xdr:rowOff>
    </xdr:to>
    <xdr:sp macro="" textlink="">
      <xdr:nvSpPr>
        <xdr:cNvPr id="71" name="TextBox 70"/>
        <xdr:cNvSpPr txBox="1"/>
      </xdr:nvSpPr>
      <xdr:spPr>
        <a:xfrm>
          <a:off x="1841500" y="25501600"/>
          <a:ext cx="182501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Target</a:t>
          </a:r>
          <a:r>
            <a:rPr lang="en-US" sz="1100" baseline="0">
              <a:latin typeface="Arial" pitchFamily="34" charset="0"/>
              <a:cs typeface="Arial" pitchFamily="34" charset="0"/>
            </a:rPr>
            <a:t> input</a:t>
          </a:r>
        </a:p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  ß = 0.27, r</a:t>
          </a:r>
          <a:r>
            <a:rPr lang="en-US" sz="1100" baseline="-25000">
              <a:latin typeface="Arial" pitchFamily="34" charset="0"/>
              <a:cs typeface="Arial" pitchFamily="34" charset="0"/>
            </a:rPr>
            <a:t>s</a:t>
          </a:r>
          <a:r>
            <a:rPr lang="en-US" sz="1100" baseline="0">
              <a:latin typeface="Arial" pitchFamily="34" charset="0"/>
              <a:cs typeface="Arial" pitchFamily="34" charset="0"/>
            </a:rPr>
            <a:t>  ≈ 10 kPa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12700</xdr:colOff>
      <xdr:row>62</xdr:row>
      <xdr:rowOff>101600</xdr:rowOff>
    </xdr:from>
    <xdr:to>
      <xdr:col>3</xdr:col>
      <xdr:colOff>393700</xdr:colOff>
      <xdr:row>65</xdr:row>
      <xdr:rowOff>50800</xdr:rowOff>
    </xdr:to>
    <xdr:sp macro="" textlink="">
      <xdr:nvSpPr>
        <xdr:cNvPr id="72" name="TextBox 18"/>
        <xdr:cNvSpPr txBox="1"/>
      </xdr:nvSpPr>
      <xdr:spPr>
        <a:xfrm>
          <a:off x="901700" y="10655300"/>
          <a:ext cx="825500" cy="444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Arial" pitchFamily="34" charset="0"/>
              <a:cs typeface="Arial" pitchFamily="34" charset="0"/>
            </a:rPr>
            <a:t>t-z</a:t>
          </a:r>
          <a:r>
            <a:rPr lang="en-US" sz="1400" baseline="0">
              <a:latin typeface="Arial" pitchFamily="34" charset="0"/>
              <a:cs typeface="Arial" pitchFamily="34" charset="0"/>
            </a:rPr>
            <a:t> function</a:t>
          </a:r>
          <a:endParaRPr lang="en-US" sz="14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342900</xdr:colOff>
      <xdr:row>83</xdr:row>
      <xdr:rowOff>139700</xdr:rowOff>
    </xdr:from>
    <xdr:to>
      <xdr:col>3</xdr:col>
      <xdr:colOff>279400</xdr:colOff>
      <xdr:row>86</xdr:row>
      <xdr:rowOff>88900</xdr:rowOff>
    </xdr:to>
    <xdr:sp macro="" textlink="">
      <xdr:nvSpPr>
        <xdr:cNvPr id="73" name="TextBox 18"/>
        <xdr:cNvSpPr txBox="1"/>
      </xdr:nvSpPr>
      <xdr:spPr>
        <a:xfrm>
          <a:off x="787400" y="14160500"/>
          <a:ext cx="825500" cy="444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Arial" pitchFamily="34" charset="0"/>
              <a:cs typeface="Arial" pitchFamily="34" charset="0"/>
            </a:rPr>
            <a:t>t-z</a:t>
          </a:r>
          <a:r>
            <a:rPr lang="en-US" sz="1400" baseline="0">
              <a:latin typeface="Arial" pitchFamily="34" charset="0"/>
              <a:cs typeface="Arial" pitchFamily="34" charset="0"/>
            </a:rPr>
            <a:t> function</a:t>
          </a:r>
          <a:endParaRPr lang="en-US" sz="14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419100</xdr:colOff>
      <xdr:row>105</xdr:row>
      <xdr:rowOff>127000</xdr:rowOff>
    </xdr:from>
    <xdr:to>
      <xdr:col>3</xdr:col>
      <xdr:colOff>355600</xdr:colOff>
      <xdr:row>108</xdr:row>
      <xdr:rowOff>76200</xdr:rowOff>
    </xdr:to>
    <xdr:sp macro="" textlink="">
      <xdr:nvSpPr>
        <xdr:cNvPr id="74" name="TextBox 18"/>
        <xdr:cNvSpPr txBox="1"/>
      </xdr:nvSpPr>
      <xdr:spPr>
        <a:xfrm>
          <a:off x="863600" y="17780000"/>
          <a:ext cx="825500" cy="444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Arial" pitchFamily="34" charset="0"/>
              <a:cs typeface="Arial" pitchFamily="34" charset="0"/>
            </a:rPr>
            <a:t>t-z</a:t>
          </a:r>
          <a:r>
            <a:rPr lang="en-US" sz="1400" baseline="0">
              <a:latin typeface="Arial" pitchFamily="34" charset="0"/>
              <a:cs typeface="Arial" pitchFamily="34" charset="0"/>
            </a:rPr>
            <a:t> function</a:t>
          </a:r>
          <a:endParaRPr lang="en-US" sz="14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342900</xdr:colOff>
      <xdr:row>125</xdr:row>
      <xdr:rowOff>152400</xdr:rowOff>
    </xdr:from>
    <xdr:to>
      <xdr:col>3</xdr:col>
      <xdr:colOff>279400</xdr:colOff>
      <xdr:row>128</xdr:row>
      <xdr:rowOff>101600</xdr:rowOff>
    </xdr:to>
    <xdr:sp macro="" textlink="">
      <xdr:nvSpPr>
        <xdr:cNvPr id="75" name="TextBox 18"/>
        <xdr:cNvSpPr txBox="1"/>
      </xdr:nvSpPr>
      <xdr:spPr>
        <a:xfrm>
          <a:off x="787400" y="21107400"/>
          <a:ext cx="825500" cy="444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Arial" pitchFamily="34" charset="0"/>
              <a:cs typeface="Arial" pitchFamily="34" charset="0"/>
            </a:rPr>
            <a:t>t-z</a:t>
          </a:r>
          <a:r>
            <a:rPr lang="en-US" sz="1400" baseline="0">
              <a:latin typeface="Arial" pitchFamily="34" charset="0"/>
              <a:cs typeface="Arial" pitchFamily="34" charset="0"/>
            </a:rPr>
            <a:t> function</a:t>
          </a:r>
          <a:endParaRPr lang="en-US" sz="14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292100</xdr:colOff>
      <xdr:row>145</xdr:row>
      <xdr:rowOff>101600</xdr:rowOff>
    </xdr:from>
    <xdr:to>
      <xdr:col>3</xdr:col>
      <xdr:colOff>228600</xdr:colOff>
      <xdr:row>148</xdr:row>
      <xdr:rowOff>50800</xdr:rowOff>
    </xdr:to>
    <xdr:sp macro="" textlink="">
      <xdr:nvSpPr>
        <xdr:cNvPr id="76" name="TextBox 18"/>
        <xdr:cNvSpPr txBox="1"/>
      </xdr:nvSpPr>
      <xdr:spPr>
        <a:xfrm>
          <a:off x="736600" y="24358600"/>
          <a:ext cx="825500" cy="444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Arial" pitchFamily="34" charset="0"/>
              <a:cs typeface="Arial" pitchFamily="34" charset="0"/>
            </a:rPr>
            <a:t>t-z</a:t>
          </a:r>
          <a:r>
            <a:rPr lang="en-US" sz="1400" baseline="0">
              <a:latin typeface="Arial" pitchFamily="34" charset="0"/>
              <a:cs typeface="Arial" pitchFamily="34" charset="0"/>
            </a:rPr>
            <a:t> function</a:t>
          </a:r>
          <a:endParaRPr lang="en-US" sz="14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127000</xdr:colOff>
      <xdr:row>1</xdr:row>
      <xdr:rowOff>88900</xdr:rowOff>
    </xdr:from>
    <xdr:to>
      <xdr:col>7</xdr:col>
      <xdr:colOff>457200</xdr:colOff>
      <xdr:row>3</xdr:row>
      <xdr:rowOff>76200</xdr:rowOff>
    </xdr:to>
    <xdr:sp macro="" textlink="">
      <xdr:nvSpPr>
        <xdr:cNvPr id="77" name="TextBox 14"/>
        <xdr:cNvSpPr txBox="1"/>
      </xdr:nvSpPr>
      <xdr:spPr>
        <a:xfrm>
          <a:off x="2679700" y="254000"/>
          <a:ext cx="1549400" cy="3175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Step 4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0.86647</cdr:x>
      <cdr:y>0.11161</cdr:y>
    </cdr:from>
    <cdr:to>
      <cdr:x>0.95466</cdr:x>
      <cdr:y>0.16476</cdr:y>
    </cdr:to>
    <cdr:sp macro="" textlink="">
      <cdr:nvSpPr>
        <cdr:cNvPr id="8" name="TextBox 18"/>
        <cdr:cNvSpPr txBox="1"/>
      </cdr:nvSpPr>
      <cdr:spPr>
        <a:xfrm xmlns:a="http://schemas.openxmlformats.org/drawingml/2006/main">
          <a:off x="5116951" y="635000"/>
          <a:ext cx="520806" cy="302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>
              <a:latin typeface="Arial" pitchFamily="34" charset="0"/>
              <a:cs typeface="Arial" pitchFamily="34" charset="0"/>
            </a:rPr>
            <a:t>Head</a:t>
          </a:r>
        </a:p>
      </cdr:txBody>
    </cdr:sp>
  </cdr:relSizeAnchor>
  <cdr:relSizeAnchor xmlns:cdr="http://schemas.openxmlformats.org/drawingml/2006/chartDrawing">
    <cdr:from>
      <cdr:x>0.65632</cdr:x>
      <cdr:y>0.6142</cdr:y>
    </cdr:from>
    <cdr:to>
      <cdr:x>0.74919</cdr:x>
      <cdr:y>0.66667</cdr:y>
    </cdr:to>
    <cdr:sp macro="" textlink="">
      <cdr:nvSpPr>
        <cdr:cNvPr id="5" name="TextBox 18"/>
        <cdr:cNvSpPr txBox="1"/>
      </cdr:nvSpPr>
      <cdr:spPr>
        <a:xfrm xmlns:a="http://schemas.openxmlformats.org/drawingml/2006/main">
          <a:off x="3871757" y="3381444"/>
          <a:ext cx="547843" cy="288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SG5</a:t>
          </a:r>
        </a:p>
      </cdr:txBody>
    </cdr:sp>
  </cdr:relSizeAnchor>
  <cdr:relSizeAnchor xmlns:cdr="http://schemas.openxmlformats.org/drawingml/2006/chartDrawing">
    <cdr:from>
      <cdr:x>0.5345</cdr:x>
      <cdr:y>0.41498</cdr:y>
    </cdr:from>
    <cdr:to>
      <cdr:x>0.60151</cdr:x>
      <cdr:y>0.4641</cdr:y>
    </cdr:to>
    <cdr:sp macro="" textlink="">
      <cdr:nvSpPr>
        <cdr:cNvPr id="7" name="TextBox 18"/>
        <cdr:cNvSpPr txBox="1"/>
      </cdr:nvSpPr>
      <cdr:spPr>
        <a:xfrm xmlns:a="http://schemas.openxmlformats.org/drawingml/2006/main">
          <a:off x="3153116" y="2284626"/>
          <a:ext cx="395302" cy="270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SG4</a:t>
          </a:r>
        </a:p>
      </cdr:txBody>
    </cdr:sp>
  </cdr:relSizeAnchor>
  <cdr:relSizeAnchor xmlns:cdr="http://schemas.openxmlformats.org/drawingml/2006/chartDrawing">
    <cdr:from>
      <cdr:x>0.38397</cdr:x>
      <cdr:y>0.30377</cdr:y>
    </cdr:from>
    <cdr:to>
      <cdr:x>0.45097</cdr:x>
      <cdr:y>0.35288</cdr:y>
    </cdr:to>
    <cdr:sp macro="" textlink="">
      <cdr:nvSpPr>
        <cdr:cNvPr id="9" name="TextBox 18"/>
        <cdr:cNvSpPr txBox="1"/>
      </cdr:nvSpPr>
      <cdr:spPr>
        <a:xfrm xmlns:a="http://schemas.openxmlformats.org/drawingml/2006/main">
          <a:off x="2265119" y="1672413"/>
          <a:ext cx="395243" cy="270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SG3</a:t>
          </a:r>
        </a:p>
      </cdr:txBody>
    </cdr:sp>
  </cdr:relSizeAnchor>
  <cdr:relSizeAnchor xmlns:cdr="http://schemas.openxmlformats.org/drawingml/2006/chartDrawing">
    <cdr:from>
      <cdr:x>0.30791</cdr:x>
      <cdr:y>0.29072</cdr:y>
    </cdr:from>
    <cdr:to>
      <cdr:x>0.37492</cdr:x>
      <cdr:y>0.33984</cdr:y>
    </cdr:to>
    <cdr:sp macro="" textlink="">
      <cdr:nvSpPr>
        <cdr:cNvPr id="10" name="TextBox 18"/>
        <cdr:cNvSpPr txBox="1"/>
      </cdr:nvSpPr>
      <cdr:spPr>
        <a:xfrm xmlns:a="http://schemas.openxmlformats.org/drawingml/2006/main">
          <a:off x="1816430" y="1600550"/>
          <a:ext cx="395302" cy="270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SG2</a:t>
          </a:r>
        </a:p>
      </cdr:txBody>
    </cdr:sp>
  </cdr:relSizeAnchor>
  <cdr:relSizeAnchor xmlns:cdr="http://schemas.openxmlformats.org/drawingml/2006/chartDrawing">
    <cdr:from>
      <cdr:x>0.79733</cdr:x>
      <cdr:y>0.717</cdr:y>
    </cdr:from>
    <cdr:to>
      <cdr:x>0.88267</cdr:x>
      <cdr:y>0.76355</cdr:y>
    </cdr:to>
    <cdr:sp macro="" textlink="">
      <cdr:nvSpPr>
        <cdr:cNvPr id="12" name="TextBox 18"/>
        <cdr:cNvSpPr txBox="1"/>
      </cdr:nvSpPr>
      <cdr:spPr>
        <a:xfrm xmlns:a="http://schemas.openxmlformats.org/drawingml/2006/main">
          <a:off x="4703569" y="3947430"/>
          <a:ext cx="503431" cy="256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Toe</a:t>
          </a:r>
        </a:p>
      </cdr:txBody>
    </cdr:sp>
  </cdr:relSizeAnchor>
  <cdr:relSizeAnchor xmlns:cdr="http://schemas.openxmlformats.org/drawingml/2006/chartDrawing">
    <cdr:from>
      <cdr:x>0.19376</cdr:x>
      <cdr:y>0.29988</cdr:y>
    </cdr:from>
    <cdr:to>
      <cdr:x>0.26077</cdr:x>
      <cdr:y>0.349</cdr:y>
    </cdr:to>
    <cdr:sp macro="" textlink="">
      <cdr:nvSpPr>
        <cdr:cNvPr id="11" name="TextBox 18"/>
        <cdr:cNvSpPr txBox="1"/>
      </cdr:nvSpPr>
      <cdr:spPr>
        <a:xfrm xmlns:a="http://schemas.openxmlformats.org/drawingml/2006/main">
          <a:off x="1143000" y="1651000"/>
          <a:ext cx="395302" cy="270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SG1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V56"/>
  <sheetViews>
    <sheetView zoomScale="85" zoomScaleNormal="85" workbookViewId="0">
      <selection activeCell="S39" sqref="S39"/>
    </sheetView>
  </sheetViews>
  <sheetFormatPr defaultRowHeight="12.75"/>
  <cols>
    <col min="1" max="1" width="1.7109375" customWidth="1"/>
    <col min="2" max="2" width="15.42578125" bestFit="1" customWidth="1"/>
    <col min="5" max="5" width="9.140625" customWidth="1"/>
    <col min="8" max="8" width="15.42578125" bestFit="1" customWidth="1"/>
    <col min="10" max="10" width="9.140625" customWidth="1"/>
  </cols>
  <sheetData>
    <row r="1" spans="2:22" ht="12.75" customHeight="1">
      <c r="O1" s="265"/>
      <c r="P1" s="265"/>
    </row>
    <row r="2" spans="2:22" ht="15.95" customHeight="1">
      <c r="B2" s="272" t="s">
        <v>106</v>
      </c>
      <c r="O2" s="265"/>
      <c r="P2" s="265"/>
    </row>
    <row r="3" spans="2:22" ht="15.95" customHeight="1">
      <c r="B3" s="194"/>
      <c r="O3" s="265"/>
      <c r="P3" s="265"/>
    </row>
    <row r="4" spans="2:22" ht="15.95" customHeight="1">
      <c r="B4" s="238" t="s">
        <v>103</v>
      </c>
      <c r="O4" s="238" t="s">
        <v>125</v>
      </c>
      <c r="P4" s="265"/>
    </row>
    <row r="5" spans="2:22" ht="15.95" customHeight="1">
      <c r="B5" s="194"/>
      <c r="O5" s="238" t="s">
        <v>126</v>
      </c>
      <c r="P5" s="260"/>
      <c r="Q5" s="160"/>
      <c r="R5" s="160"/>
      <c r="S5" s="167"/>
      <c r="T5" s="167"/>
      <c r="U5" s="238"/>
      <c r="V5" s="160"/>
    </row>
    <row r="6" spans="2:22" ht="15.95" customHeight="1">
      <c r="B6" s="238" t="s">
        <v>143</v>
      </c>
      <c r="O6" s="238" t="s">
        <v>124</v>
      </c>
      <c r="P6" s="260"/>
      <c r="Q6" s="160"/>
      <c r="R6" s="160"/>
      <c r="S6" s="167"/>
      <c r="T6" s="167"/>
      <c r="U6" s="238"/>
      <c r="V6" s="160"/>
    </row>
    <row r="7" spans="2:22" ht="15.95" customHeight="1">
      <c r="B7" s="238" t="s">
        <v>144</v>
      </c>
      <c r="O7" s="238" t="s">
        <v>129</v>
      </c>
      <c r="P7" s="260"/>
      <c r="Q7" s="160"/>
      <c r="R7" s="160"/>
      <c r="S7" s="167"/>
      <c r="T7" s="167"/>
      <c r="U7" s="238"/>
      <c r="V7" s="160"/>
    </row>
    <row r="8" spans="2:22" ht="15.95" customHeight="1">
      <c r="B8" s="160"/>
      <c r="C8" s="160"/>
      <c r="D8" s="160"/>
      <c r="E8" s="160"/>
      <c r="F8" s="160"/>
      <c r="G8" s="160"/>
      <c r="H8" s="160"/>
      <c r="I8" s="160"/>
      <c r="J8" s="160"/>
      <c r="K8" s="160"/>
      <c r="O8" s="238" t="s">
        <v>127</v>
      </c>
      <c r="P8" s="260"/>
      <c r="Q8" s="160"/>
      <c r="R8" s="160"/>
      <c r="S8" s="167"/>
      <c r="T8" s="167"/>
      <c r="U8" s="238"/>
      <c r="V8" s="160"/>
    </row>
    <row r="9" spans="2:22" ht="15.95" customHeight="1">
      <c r="B9" s="249" t="s">
        <v>85</v>
      </c>
      <c r="C9" s="250" t="s">
        <v>86</v>
      </c>
      <c r="D9" s="250" t="s">
        <v>89</v>
      </c>
      <c r="E9" s="250" t="s">
        <v>83</v>
      </c>
      <c r="F9" s="250" t="s">
        <v>87</v>
      </c>
      <c r="G9" s="250" t="s">
        <v>92</v>
      </c>
      <c r="H9" s="251" t="s">
        <v>88</v>
      </c>
      <c r="I9" s="160"/>
      <c r="J9" s="160"/>
      <c r="K9" s="160"/>
      <c r="O9" s="238" t="s">
        <v>128</v>
      </c>
      <c r="P9" s="260"/>
      <c r="Q9" s="160"/>
      <c r="R9" s="160"/>
      <c r="S9" s="167"/>
      <c r="T9" s="167"/>
      <c r="U9" s="238"/>
      <c r="V9" s="160"/>
    </row>
    <row r="10" spans="2:22" ht="15.95" customHeight="1">
      <c r="B10" s="161"/>
      <c r="C10" s="162"/>
      <c r="D10" s="162"/>
      <c r="E10" s="162"/>
      <c r="F10" s="162"/>
      <c r="G10" s="162"/>
      <c r="H10" s="163"/>
      <c r="I10" s="160"/>
      <c r="J10" s="160"/>
      <c r="K10" s="160"/>
      <c r="O10" s="238" t="s">
        <v>153</v>
      </c>
      <c r="P10" s="260"/>
      <c r="Q10" s="160"/>
      <c r="R10" s="160"/>
      <c r="S10" s="167"/>
      <c r="T10" s="167"/>
      <c r="U10" s="238"/>
      <c r="V10" s="160"/>
    </row>
    <row r="11" spans="2:22" ht="15.95" customHeight="1">
      <c r="B11" s="161">
        <v>1</v>
      </c>
      <c r="C11" s="162" t="s">
        <v>82</v>
      </c>
      <c r="D11" s="170">
        <v>5</v>
      </c>
      <c r="E11" s="162">
        <v>25</v>
      </c>
      <c r="F11" s="45">
        <v>0.7</v>
      </c>
      <c r="G11" s="31">
        <v>2000</v>
      </c>
      <c r="H11" s="246" t="s">
        <v>100</v>
      </c>
      <c r="I11" s="160"/>
      <c r="J11" s="160"/>
      <c r="K11" s="160"/>
      <c r="O11" s="238"/>
      <c r="P11" s="260"/>
      <c r="Q11" s="160"/>
      <c r="R11" s="160"/>
      <c r="S11" s="167"/>
      <c r="T11" s="167"/>
      <c r="U11" s="238"/>
      <c r="V11" s="160"/>
    </row>
    <row r="12" spans="2:22" ht="15.95" customHeight="1">
      <c r="B12" s="161">
        <v>2</v>
      </c>
      <c r="C12" s="162" t="s">
        <v>84</v>
      </c>
      <c r="D12" s="170">
        <v>5.5</v>
      </c>
      <c r="E12" s="162">
        <v>42</v>
      </c>
      <c r="F12" s="45">
        <v>1.1299999999999999</v>
      </c>
      <c r="G12" s="31">
        <v>1800</v>
      </c>
      <c r="H12" s="246" t="s">
        <v>99</v>
      </c>
      <c r="I12" s="160"/>
      <c r="O12" s="238" t="s">
        <v>147</v>
      </c>
      <c r="P12" s="260"/>
      <c r="Q12" s="160"/>
      <c r="R12" s="160"/>
      <c r="S12" s="167"/>
      <c r="T12" s="167"/>
      <c r="U12" s="238"/>
      <c r="V12" s="160"/>
    </row>
    <row r="13" spans="2:22" ht="15.95" customHeight="1">
      <c r="B13" s="161">
        <v>3</v>
      </c>
      <c r="C13" s="162" t="s">
        <v>84</v>
      </c>
      <c r="D13" s="170">
        <v>4.5</v>
      </c>
      <c r="E13" s="162">
        <v>42</v>
      </c>
      <c r="F13" s="45">
        <v>1.1299999999999999</v>
      </c>
      <c r="G13" s="31">
        <v>1800</v>
      </c>
      <c r="H13" s="246" t="s">
        <v>93</v>
      </c>
      <c r="I13" s="160"/>
      <c r="O13" s="238" t="s">
        <v>149</v>
      </c>
      <c r="P13" s="265"/>
      <c r="S13" s="172"/>
      <c r="T13" s="172"/>
      <c r="U13" s="238"/>
    </row>
    <row r="14" spans="2:22" ht="15.95" customHeight="1">
      <c r="B14" s="161">
        <v>4</v>
      </c>
      <c r="C14" s="162" t="s">
        <v>90</v>
      </c>
      <c r="D14" s="170">
        <v>6</v>
      </c>
      <c r="E14" s="162">
        <v>34</v>
      </c>
      <c r="F14" s="45">
        <v>0.94</v>
      </c>
      <c r="G14" s="31">
        <v>1900</v>
      </c>
      <c r="H14" s="246" t="s">
        <v>94</v>
      </c>
      <c r="I14" s="160"/>
      <c r="O14" s="238" t="s">
        <v>148</v>
      </c>
      <c r="P14" s="265"/>
      <c r="S14" s="172"/>
      <c r="T14" s="172"/>
      <c r="U14" s="238"/>
    </row>
    <row r="15" spans="2:22" ht="15.95" customHeight="1">
      <c r="B15" s="161">
        <v>5</v>
      </c>
      <c r="C15" s="162" t="s">
        <v>90</v>
      </c>
      <c r="D15" s="170">
        <v>7</v>
      </c>
      <c r="E15" s="162">
        <v>34</v>
      </c>
      <c r="F15" s="45">
        <v>0.94</v>
      </c>
      <c r="G15" s="31">
        <v>1900</v>
      </c>
      <c r="H15" s="246" t="s">
        <v>95</v>
      </c>
      <c r="I15" s="160"/>
      <c r="O15" s="238"/>
      <c r="P15" s="265"/>
      <c r="S15" s="172"/>
      <c r="T15" s="172"/>
    </row>
    <row r="16" spans="2:22" ht="15.95" customHeight="1">
      <c r="B16" s="161">
        <v>6</v>
      </c>
      <c r="C16" s="162" t="s">
        <v>82</v>
      </c>
      <c r="D16" s="170">
        <v>7</v>
      </c>
      <c r="E16" s="162">
        <v>15</v>
      </c>
      <c r="F16" s="45">
        <v>0.38</v>
      </c>
      <c r="G16" s="31">
        <v>2100</v>
      </c>
      <c r="H16" s="246" t="s">
        <v>101</v>
      </c>
      <c r="I16" s="160"/>
      <c r="O16" s="238" t="s">
        <v>130</v>
      </c>
      <c r="P16" s="265"/>
      <c r="S16" s="172"/>
      <c r="T16" s="172"/>
    </row>
    <row r="17" spans="2:16" ht="15.95" customHeight="1">
      <c r="B17" s="161">
        <v>7</v>
      </c>
      <c r="C17" s="162" t="s">
        <v>91</v>
      </c>
      <c r="D17" s="170">
        <v>15</v>
      </c>
      <c r="E17" s="162">
        <v>34</v>
      </c>
      <c r="F17" s="45">
        <v>0.94</v>
      </c>
      <c r="G17" s="31">
        <v>1900</v>
      </c>
      <c r="H17" s="246"/>
      <c r="I17" s="160"/>
      <c r="O17" s="238" t="s">
        <v>131</v>
      </c>
      <c r="P17" s="265"/>
    </row>
    <row r="18" spans="2:16" ht="15.95" customHeight="1">
      <c r="B18" s="161"/>
      <c r="C18" s="162"/>
      <c r="D18" s="170"/>
      <c r="E18" s="162"/>
      <c r="F18" s="45"/>
      <c r="G18" s="31"/>
      <c r="H18" s="246"/>
      <c r="I18" s="160"/>
      <c r="O18" s="238"/>
      <c r="P18" s="265"/>
    </row>
    <row r="19" spans="2:16" ht="15.95" customHeight="1">
      <c r="B19" s="252" t="s">
        <v>104</v>
      </c>
      <c r="C19" s="162"/>
      <c r="D19" s="170"/>
      <c r="E19" s="162"/>
      <c r="F19" s="45"/>
      <c r="G19" s="31"/>
      <c r="H19" s="246"/>
      <c r="I19" s="160"/>
      <c r="O19" s="238" t="s">
        <v>132</v>
      </c>
      <c r="P19" s="265"/>
    </row>
    <row r="20" spans="2:16" ht="15.95" customHeight="1">
      <c r="B20" s="247"/>
      <c r="C20" s="223"/>
      <c r="D20" s="173"/>
      <c r="E20" s="223"/>
      <c r="F20" s="168"/>
      <c r="G20" s="32"/>
      <c r="H20" s="248"/>
      <c r="I20" s="160"/>
      <c r="O20" s="238" t="s">
        <v>133</v>
      </c>
      <c r="P20" s="265"/>
    </row>
    <row r="21" spans="2:16" ht="15.95" customHeight="1">
      <c r="B21" s="238"/>
      <c r="C21" s="160"/>
      <c r="D21" s="237"/>
      <c r="E21" s="160"/>
      <c r="F21" s="167"/>
      <c r="G21" s="166"/>
      <c r="H21" s="238"/>
      <c r="I21" s="160"/>
      <c r="O21" s="238" t="s">
        <v>151</v>
      </c>
      <c r="P21" s="265"/>
    </row>
    <row r="22" spans="2:16" ht="15.95" customHeight="1">
      <c r="B22" s="238" t="s">
        <v>116</v>
      </c>
      <c r="C22" s="160"/>
      <c r="D22" s="160"/>
      <c r="E22" s="160"/>
      <c r="F22" s="167"/>
      <c r="G22" s="167"/>
      <c r="H22" s="238"/>
      <c r="I22" s="160"/>
      <c r="O22" s="238" t="s">
        <v>134</v>
      </c>
      <c r="P22" s="265"/>
    </row>
    <row r="23" spans="2:16" ht="15.95" customHeight="1">
      <c r="B23" s="238" t="s">
        <v>145</v>
      </c>
      <c r="C23" s="160"/>
      <c r="D23" s="160"/>
      <c r="E23" s="160"/>
      <c r="F23" s="167"/>
      <c r="G23" s="167"/>
      <c r="H23" s="238"/>
      <c r="I23" s="160"/>
      <c r="O23" s="238"/>
      <c r="P23" s="265"/>
    </row>
    <row r="24" spans="2:16" ht="15.95" customHeight="1">
      <c r="B24" s="238" t="s">
        <v>107</v>
      </c>
      <c r="C24" s="160"/>
      <c r="D24" s="160"/>
      <c r="E24" s="160"/>
      <c r="F24" s="167"/>
      <c r="G24" s="167"/>
      <c r="H24" s="238"/>
      <c r="I24" s="160"/>
      <c r="O24" s="238" t="s">
        <v>135</v>
      </c>
      <c r="P24" s="265"/>
    </row>
    <row r="25" spans="2:16" ht="15.95" customHeight="1">
      <c r="B25" s="238"/>
      <c r="C25" s="260"/>
      <c r="D25" s="260"/>
      <c r="E25" s="260"/>
      <c r="F25" s="167"/>
      <c r="G25" s="167"/>
      <c r="H25" s="238"/>
      <c r="I25" s="260"/>
      <c r="O25" s="238" t="s">
        <v>136</v>
      </c>
      <c r="P25" s="265"/>
    </row>
    <row r="26" spans="2:16" ht="15.95" customHeight="1">
      <c r="B26" s="238" t="s">
        <v>121</v>
      </c>
      <c r="C26" s="160"/>
      <c r="D26" s="160"/>
      <c r="E26" s="160"/>
      <c r="F26" s="167"/>
      <c r="G26" s="167"/>
      <c r="H26" s="238"/>
      <c r="I26" s="160"/>
      <c r="O26" s="238" t="s">
        <v>137</v>
      </c>
      <c r="P26" s="238"/>
    </row>
    <row r="27" spans="2:16" ht="15.95" customHeight="1">
      <c r="B27" s="238" t="s">
        <v>108</v>
      </c>
      <c r="C27" s="160"/>
      <c r="D27" s="160"/>
      <c r="E27" s="160"/>
      <c r="F27" s="167"/>
      <c r="G27" s="167"/>
      <c r="H27" s="238"/>
      <c r="I27" s="160"/>
      <c r="O27" s="238" t="s">
        <v>138</v>
      </c>
      <c r="P27" s="238"/>
    </row>
    <row r="28" spans="2:16" ht="15.95" customHeight="1">
      <c r="B28" s="238" t="s">
        <v>119</v>
      </c>
      <c r="C28" s="160"/>
      <c r="D28" s="160"/>
      <c r="E28" s="160"/>
      <c r="F28" s="167"/>
      <c r="G28" s="167"/>
      <c r="H28" s="238"/>
      <c r="I28" s="160"/>
      <c r="O28" s="265"/>
      <c r="P28" s="238"/>
    </row>
    <row r="29" spans="2:16" ht="15.95" customHeight="1">
      <c r="B29" s="238" t="s">
        <v>146</v>
      </c>
      <c r="C29" s="260"/>
      <c r="D29" s="260"/>
      <c r="E29" s="260"/>
      <c r="F29" s="167"/>
      <c r="G29" s="167"/>
      <c r="H29" s="238"/>
      <c r="I29" s="260"/>
      <c r="O29" s="238" t="s">
        <v>141</v>
      </c>
      <c r="P29" s="238"/>
    </row>
    <row r="30" spans="2:16" ht="15.95" customHeight="1">
      <c r="B30" s="238" t="s">
        <v>120</v>
      </c>
      <c r="C30" s="260"/>
      <c r="D30" s="260"/>
      <c r="E30" s="260"/>
      <c r="F30" s="167"/>
      <c r="G30" s="167"/>
      <c r="H30" s="238"/>
      <c r="I30" s="260"/>
      <c r="O30" s="238" t="s">
        <v>152</v>
      </c>
      <c r="P30" s="238"/>
    </row>
    <row r="31" spans="2:16" ht="15.95" customHeight="1">
      <c r="B31" s="238"/>
      <c r="C31" s="260"/>
      <c r="D31" s="260"/>
      <c r="E31" s="260"/>
      <c r="F31" s="167"/>
      <c r="G31" s="167"/>
      <c r="H31" s="238"/>
      <c r="I31" s="260"/>
      <c r="O31" s="265" t="s">
        <v>142</v>
      </c>
      <c r="P31" s="238"/>
    </row>
    <row r="32" spans="2:16" ht="15.95" customHeight="1">
      <c r="B32" s="238" t="s">
        <v>117</v>
      </c>
      <c r="C32" s="160"/>
      <c r="D32" s="160"/>
      <c r="E32" s="160"/>
      <c r="F32" s="167"/>
      <c r="G32" s="167"/>
      <c r="H32" s="238"/>
      <c r="I32" s="160"/>
      <c r="O32" s="265" t="s">
        <v>150</v>
      </c>
      <c r="P32" s="238"/>
    </row>
    <row r="33" spans="2:16" ht="15.95" customHeight="1">
      <c r="B33" s="238" t="s">
        <v>118</v>
      </c>
      <c r="C33" s="255"/>
      <c r="D33" s="255"/>
      <c r="E33" s="255"/>
      <c r="F33" s="167"/>
      <c r="G33" s="167"/>
      <c r="H33" s="238"/>
      <c r="I33" s="255"/>
      <c r="O33" s="265"/>
      <c r="P33" s="238"/>
    </row>
    <row r="34" spans="2:16" ht="15.95" customHeight="1">
      <c r="B34" s="238" t="s">
        <v>109</v>
      </c>
      <c r="C34" s="160"/>
      <c r="D34" s="160"/>
      <c r="E34" s="160"/>
      <c r="F34" s="167"/>
      <c r="G34" s="167"/>
      <c r="H34" s="238"/>
      <c r="I34" s="160"/>
      <c r="O34" t="s">
        <v>155</v>
      </c>
      <c r="P34" s="238"/>
    </row>
    <row r="35" spans="2:16" ht="15.95" customHeight="1">
      <c r="B35" s="238" t="s">
        <v>110</v>
      </c>
      <c r="C35" s="160"/>
      <c r="D35" s="160"/>
      <c r="E35" s="160"/>
      <c r="F35" s="167"/>
      <c r="G35" s="167"/>
      <c r="H35" s="238"/>
      <c r="I35" s="160"/>
      <c r="O35" t="s">
        <v>157</v>
      </c>
      <c r="P35" s="238"/>
    </row>
    <row r="36" spans="2:16" ht="15.95" customHeight="1">
      <c r="B36" s="238" t="s">
        <v>122</v>
      </c>
      <c r="C36" s="160"/>
      <c r="D36" s="160"/>
      <c r="E36" s="160"/>
      <c r="F36" s="167"/>
      <c r="G36" s="167"/>
      <c r="H36" s="238"/>
      <c r="I36" s="160"/>
      <c r="O36" t="s">
        <v>160</v>
      </c>
      <c r="P36" s="238"/>
    </row>
    <row r="37" spans="2:16" ht="15.95" customHeight="1">
      <c r="B37" s="238"/>
      <c r="C37" s="160"/>
      <c r="D37" s="160"/>
      <c r="E37" s="160"/>
      <c r="F37" s="167"/>
      <c r="G37" s="167"/>
      <c r="H37" s="238"/>
      <c r="I37" s="160"/>
      <c r="O37" t="s">
        <v>159</v>
      </c>
      <c r="P37" s="238"/>
    </row>
    <row r="38" spans="2:16" ht="15.95" customHeight="1">
      <c r="B38" s="245" t="s">
        <v>123</v>
      </c>
      <c r="C38" s="160"/>
      <c r="D38" s="160"/>
      <c r="E38" s="160"/>
      <c r="F38" s="167"/>
      <c r="G38" s="167"/>
      <c r="H38" s="238"/>
      <c r="I38" s="160"/>
      <c r="P38" s="238"/>
    </row>
    <row r="39" spans="2:16" ht="15.95" customHeight="1">
      <c r="O39" s="274" t="s">
        <v>156</v>
      </c>
      <c r="P39" s="238"/>
    </row>
    <row r="40" spans="2:16" ht="15.95" customHeight="1">
      <c r="O40" s="273" t="s">
        <v>154</v>
      </c>
      <c r="P40" s="238"/>
    </row>
    <row r="41" spans="2:16" ht="15.95" customHeight="1">
      <c r="O41" s="265"/>
      <c r="P41" s="238"/>
    </row>
    <row r="42" spans="2:16" ht="15.95" customHeight="1">
      <c r="P42" s="238"/>
    </row>
    <row r="43" spans="2:16" ht="15.95" customHeight="1"/>
    <row r="44" spans="2:16" ht="15.95" customHeight="1"/>
    <row r="45" spans="2:16" ht="15.95" customHeight="1"/>
    <row r="46" spans="2:16" ht="15.95" customHeight="1"/>
    <row r="47" spans="2:16" ht="15.95" customHeight="1"/>
    <row r="48" spans="2:16" ht="15.95" customHeight="1"/>
    <row r="49" spans="2:2" ht="15.95" customHeight="1"/>
    <row r="50" spans="2:2" ht="15.95" customHeight="1"/>
    <row r="51" spans="2:2" ht="15.95" customHeight="1">
      <c r="B51" s="238"/>
    </row>
    <row r="52" spans="2:2" ht="15.95" customHeight="1"/>
    <row r="53" spans="2:2" ht="15.95" customHeight="1">
      <c r="B53" s="238"/>
    </row>
    <row r="54" spans="2:2">
      <c r="B54" s="238"/>
    </row>
    <row r="55" spans="2:2">
      <c r="B55" s="238"/>
    </row>
    <row r="56" spans="2:2">
      <c r="B56" s="2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BN1353"/>
  <sheetViews>
    <sheetView tabSelected="1" zoomScale="75" zoomScaleNormal="75" zoomScaleSheetLayoutView="100" workbookViewId="0">
      <selection activeCell="L22" sqref="L22"/>
    </sheetView>
  </sheetViews>
  <sheetFormatPr defaultColWidth="9.140625" defaultRowHeight="18" customHeight="1"/>
  <cols>
    <col min="1" max="1" width="2.7109375" customWidth="1"/>
    <col min="2" max="2" width="11.140625" style="10" customWidth="1"/>
    <col min="3" max="4" width="8.7109375" style="4" customWidth="1"/>
    <col min="5" max="12" width="8.7109375" style="5" customWidth="1"/>
    <col min="13" max="13" width="11.140625" style="2" customWidth="1"/>
    <col min="14" max="21" width="9.140625" style="2" customWidth="1"/>
    <col min="22" max="33" width="10" style="2" customWidth="1"/>
    <col min="34" max="47" width="9.140625" style="2" customWidth="1"/>
    <col min="48" max="49" width="8.7109375" style="2" customWidth="1"/>
    <col min="50" max="16384" width="9.140625" style="2"/>
  </cols>
  <sheetData>
    <row r="2" spans="1:50" ht="18" customHeight="1">
      <c r="M2"/>
    </row>
    <row r="3" spans="1:50" ht="30" customHeight="1">
      <c r="B3" s="281" t="s">
        <v>78</v>
      </c>
      <c r="C3" s="282"/>
      <c r="D3" s="282"/>
      <c r="E3" s="282"/>
      <c r="F3" s="282"/>
      <c r="G3" s="282"/>
      <c r="H3" s="282"/>
      <c r="I3" s="282"/>
      <c r="J3" s="282"/>
      <c r="K3" s="282"/>
      <c r="L3" s="49"/>
      <c r="M3" s="47"/>
      <c r="N3" s="283" t="s">
        <v>102</v>
      </c>
      <c r="O3" s="279"/>
      <c r="P3" s="279"/>
      <c r="Q3" s="279"/>
      <c r="R3" s="279"/>
      <c r="S3" s="279"/>
      <c r="T3" s="279"/>
      <c r="U3" s="279"/>
      <c r="V3" s="280"/>
      <c r="W3" s="234"/>
      <c r="X3" s="60"/>
      <c r="Y3" s="278" t="s">
        <v>158</v>
      </c>
      <c r="Z3" s="284"/>
      <c r="AA3" s="284"/>
      <c r="AB3" s="284"/>
      <c r="AC3" s="285"/>
      <c r="AD3" s="234"/>
      <c r="AE3" s="234"/>
      <c r="AG3" s="283" t="s">
        <v>80</v>
      </c>
      <c r="AH3" s="286"/>
      <c r="AI3" s="286"/>
      <c r="AJ3" s="286"/>
      <c r="AK3" s="286"/>
      <c r="AL3" s="287"/>
      <c r="AM3" s="60"/>
      <c r="AN3" s="60"/>
      <c r="AO3" s="60"/>
      <c r="AP3" s="278" t="s">
        <v>98</v>
      </c>
      <c r="AQ3" s="279"/>
      <c r="AR3" s="279"/>
      <c r="AS3" s="279"/>
      <c r="AT3" s="279"/>
      <c r="AU3" s="279"/>
      <c r="AV3" s="279"/>
      <c r="AW3" s="280"/>
      <c r="AX3" s="113"/>
    </row>
    <row r="4" spans="1:50" ht="18" customHeight="1" thickBot="1">
      <c r="B4" s="59"/>
      <c r="C4" s="1"/>
      <c r="D4" s="50" t="s">
        <v>74</v>
      </c>
      <c r="E4" s="49"/>
      <c r="F4" s="49"/>
      <c r="G4" s="54" t="s">
        <v>34</v>
      </c>
      <c r="H4" s="55">
        <f>PI()*0.16/4</f>
        <v>0.12566370614359174</v>
      </c>
      <c r="I4" s="109" t="s">
        <v>97</v>
      </c>
      <c r="J4" s="109"/>
      <c r="K4" s="112" t="s">
        <v>23</v>
      </c>
      <c r="L4" s="241">
        <f>30*H4</f>
        <v>3.7699111843077522</v>
      </c>
      <c r="M4" s="47"/>
      <c r="N4" s="240" t="s">
        <v>96</v>
      </c>
      <c r="O4" s="239"/>
      <c r="P4" s="212"/>
      <c r="Q4" s="212"/>
      <c r="R4" s="212"/>
      <c r="S4" s="212"/>
      <c r="T4" s="212"/>
      <c r="U4" s="212"/>
      <c r="V4" s="214"/>
      <c r="W4" s="81"/>
      <c r="X4" s="3"/>
      <c r="Y4" s="213"/>
      <c r="Z4" s="212"/>
      <c r="AA4" s="212"/>
      <c r="AB4" s="212"/>
      <c r="AC4" s="221"/>
      <c r="AD4" s="81"/>
      <c r="AE4" s="81"/>
      <c r="AF4" s="3"/>
      <c r="AG4" s="213"/>
      <c r="AH4" s="212"/>
      <c r="AI4" s="212"/>
      <c r="AJ4" s="212"/>
      <c r="AK4" s="212"/>
      <c r="AL4" s="221"/>
      <c r="AM4" s="3"/>
      <c r="AN4" s="3"/>
      <c r="AO4" s="3"/>
      <c r="AP4" s="213"/>
      <c r="AQ4" s="212"/>
      <c r="AR4" s="261"/>
      <c r="AS4" s="212"/>
      <c r="AT4" s="212"/>
      <c r="AU4" s="212"/>
      <c r="AV4" s="212"/>
      <c r="AW4" s="242"/>
    </row>
    <row r="5" spans="1:50" ht="18" customHeight="1" thickBot="1">
      <c r="A5" s="14"/>
      <c r="B5" s="15"/>
      <c r="C5" s="27"/>
      <c r="F5" s="27"/>
      <c r="G5" s="27"/>
      <c r="H5" s="27"/>
      <c r="I5" s="27"/>
      <c r="J5" s="27"/>
      <c r="K5" s="27"/>
      <c r="L5" s="180"/>
      <c r="M5" s="160" t="s">
        <v>32</v>
      </c>
      <c r="N5" s="215">
        <v>0</v>
      </c>
      <c r="O5" s="216">
        <f>O6-N6</f>
        <v>5</v>
      </c>
      <c r="P5" s="216">
        <v>5.5</v>
      </c>
      <c r="Q5" s="216">
        <v>4.5</v>
      </c>
      <c r="R5" s="216">
        <v>6</v>
      </c>
      <c r="S5" s="216">
        <v>7</v>
      </c>
      <c r="T5" s="216">
        <v>2</v>
      </c>
      <c r="U5" s="63"/>
      <c r="V5" s="220" t="s">
        <v>79</v>
      </c>
      <c r="W5" s="235"/>
      <c r="X5" s="96"/>
      <c r="Y5" s="82"/>
      <c r="Z5" s="84"/>
      <c r="AA5" s="84"/>
      <c r="AB5" s="84"/>
      <c r="AC5" s="85"/>
      <c r="AD5" s="235"/>
      <c r="AE5" s="235"/>
      <c r="AG5" s="63"/>
      <c r="AH5" s="65"/>
      <c r="AI5" s="63"/>
      <c r="AJ5" s="65"/>
      <c r="AK5" s="65"/>
      <c r="AL5" s="64"/>
      <c r="AM5" s="96"/>
      <c r="AN5" s="96"/>
      <c r="AO5" s="96"/>
      <c r="AP5" s="98"/>
      <c r="AQ5" s="97" t="s">
        <v>23</v>
      </c>
      <c r="AR5" s="263">
        <v>3.8</v>
      </c>
      <c r="AS5" s="66"/>
      <c r="AT5" s="66"/>
      <c r="AU5" s="66"/>
      <c r="AV5" s="66"/>
      <c r="AW5" s="211"/>
      <c r="AX5" s="28"/>
    </row>
    <row r="6" spans="1:50" ht="18" customHeight="1">
      <c r="A6" s="14"/>
      <c r="B6" s="15"/>
      <c r="C6" s="27"/>
      <c r="D6" s="27"/>
      <c r="E6" s="178"/>
      <c r="F6" s="179" t="s">
        <v>26</v>
      </c>
      <c r="G6" s="206">
        <v>5</v>
      </c>
      <c r="H6" s="206">
        <v>10.5</v>
      </c>
      <c r="I6" s="206">
        <v>15</v>
      </c>
      <c r="J6" s="206">
        <v>21</v>
      </c>
      <c r="K6" s="207">
        <v>28</v>
      </c>
      <c r="L6" s="35"/>
      <c r="M6" s="160" t="s">
        <v>31</v>
      </c>
      <c r="N6" s="217">
        <v>0</v>
      </c>
      <c r="O6" s="218">
        <v>5</v>
      </c>
      <c r="P6" s="218">
        <v>10.5</v>
      </c>
      <c r="Q6" s="218">
        <v>15</v>
      </c>
      <c r="R6" s="218">
        <v>21</v>
      </c>
      <c r="S6" s="218">
        <v>28</v>
      </c>
      <c r="T6" s="219">
        <v>30</v>
      </c>
      <c r="U6" s="91" t="s">
        <v>30</v>
      </c>
      <c r="V6" s="90" t="s">
        <v>76</v>
      </c>
      <c r="W6" s="79"/>
      <c r="X6" s="48"/>
      <c r="Y6" s="86">
        <v>5</v>
      </c>
      <c r="Z6" s="87">
        <v>10.5</v>
      </c>
      <c r="AA6" s="87">
        <v>15</v>
      </c>
      <c r="AB6" s="87">
        <v>21</v>
      </c>
      <c r="AC6" s="88">
        <v>28</v>
      </c>
      <c r="AD6" s="79"/>
      <c r="AE6" s="79"/>
      <c r="AG6" s="67"/>
      <c r="AH6" s="48"/>
      <c r="AI6" s="67"/>
      <c r="AJ6" s="48"/>
      <c r="AK6" s="48"/>
      <c r="AL6" s="75"/>
      <c r="AM6" s="48"/>
      <c r="AN6" s="48"/>
      <c r="AO6" s="48"/>
      <c r="AP6" s="99"/>
      <c r="AQ6" s="224">
        <v>0</v>
      </c>
      <c r="AR6" s="262">
        <v>5</v>
      </c>
      <c r="AS6" s="87">
        <v>10.5</v>
      </c>
      <c r="AT6" s="87">
        <v>15</v>
      </c>
      <c r="AU6" s="87">
        <v>21</v>
      </c>
      <c r="AV6" s="88">
        <v>28</v>
      </c>
      <c r="AW6" s="88">
        <v>30</v>
      </c>
      <c r="AX6" s="28"/>
    </row>
    <row r="7" spans="1:50" ht="18" customHeight="1">
      <c r="A7" s="14"/>
      <c r="B7" s="6" t="s">
        <v>16</v>
      </c>
      <c r="C7" s="187" t="s">
        <v>14</v>
      </c>
      <c r="D7" s="288" t="s">
        <v>75</v>
      </c>
      <c r="E7" s="289"/>
      <c r="F7" s="289"/>
      <c r="G7" s="296" t="s">
        <v>73</v>
      </c>
      <c r="H7" s="296"/>
      <c r="I7" s="296"/>
      <c r="J7" s="296"/>
      <c r="K7" s="297"/>
      <c r="L7" s="68"/>
      <c r="M7" s="15"/>
      <c r="N7" s="298" t="s">
        <v>27</v>
      </c>
      <c r="O7" s="296"/>
      <c r="P7" s="296"/>
      <c r="Q7" s="296"/>
      <c r="R7" s="296"/>
      <c r="S7" s="296"/>
      <c r="T7" s="297"/>
      <c r="U7" s="254" t="s">
        <v>105</v>
      </c>
      <c r="V7" s="253" t="s">
        <v>6</v>
      </c>
      <c r="W7" s="236"/>
      <c r="X7" s="16"/>
      <c r="Y7" s="290" t="s">
        <v>33</v>
      </c>
      <c r="Z7" s="291"/>
      <c r="AA7" s="291"/>
      <c r="AB7" s="291"/>
      <c r="AC7" s="292"/>
      <c r="AD7" s="236"/>
      <c r="AE7" s="236"/>
      <c r="AG7" s="68" t="s">
        <v>18</v>
      </c>
      <c r="AH7" s="16" t="s">
        <v>19</v>
      </c>
      <c r="AI7" s="68" t="s">
        <v>19</v>
      </c>
      <c r="AJ7" s="16" t="s">
        <v>19</v>
      </c>
      <c r="AK7" s="16" t="s">
        <v>19</v>
      </c>
      <c r="AL7" s="76" t="s">
        <v>19</v>
      </c>
      <c r="AM7" s="16"/>
      <c r="AN7" s="16"/>
      <c r="AO7" s="16"/>
      <c r="AP7" s="100"/>
      <c r="AQ7" s="225" t="s">
        <v>64</v>
      </c>
      <c r="AR7" s="275" t="s">
        <v>28</v>
      </c>
      <c r="AS7" s="276"/>
      <c r="AT7" s="276"/>
      <c r="AU7" s="276"/>
      <c r="AV7" s="277"/>
      <c r="AW7" s="74" t="s">
        <v>81</v>
      </c>
      <c r="AX7" s="29"/>
    </row>
    <row r="8" spans="1:50" ht="18" customHeight="1">
      <c r="A8" s="14"/>
      <c r="B8" s="7"/>
      <c r="C8" s="8"/>
      <c r="D8" s="181" t="s">
        <v>0</v>
      </c>
      <c r="E8" s="182" t="s">
        <v>6</v>
      </c>
      <c r="F8" s="83" t="s">
        <v>15</v>
      </c>
      <c r="G8" s="79" t="s">
        <v>1</v>
      </c>
      <c r="H8" s="79" t="s">
        <v>2</v>
      </c>
      <c r="I8" s="79" t="s">
        <v>3</v>
      </c>
      <c r="J8" s="79" t="s">
        <v>4</v>
      </c>
      <c r="K8" s="90" t="s">
        <v>72</v>
      </c>
      <c r="L8" s="91"/>
      <c r="M8" s="15"/>
      <c r="N8" s="11" t="s">
        <v>0</v>
      </c>
      <c r="O8" s="79" t="s">
        <v>1</v>
      </c>
      <c r="P8" s="79" t="s">
        <v>2</v>
      </c>
      <c r="Q8" s="79" t="s">
        <v>3</v>
      </c>
      <c r="R8" s="79" t="s">
        <v>4</v>
      </c>
      <c r="S8" s="79" t="s">
        <v>72</v>
      </c>
      <c r="T8" s="79" t="s">
        <v>24</v>
      </c>
      <c r="U8" s="89"/>
      <c r="V8" s="73"/>
      <c r="W8" s="96"/>
      <c r="X8" s="13"/>
      <c r="Y8" s="91" t="s">
        <v>1</v>
      </c>
      <c r="Z8" s="79" t="s">
        <v>2</v>
      </c>
      <c r="AA8" s="79" t="s">
        <v>3</v>
      </c>
      <c r="AB8" s="79" t="s">
        <v>4</v>
      </c>
      <c r="AC8" s="90" t="s">
        <v>72</v>
      </c>
      <c r="AD8" s="96"/>
      <c r="AE8" s="96"/>
      <c r="AG8" s="69" t="s">
        <v>1</v>
      </c>
      <c r="AH8" s="13" t="s">
        <v>1</v>
      </c>
      <c r="AI8" s="69" t="s">
        <v>2</v>
      </c>
      <c r="AJ8" s="13" t="s">
        <v>3</v>
      </c>
      <c r="AK8" s="13" t="s">
        <v>4</v>
      </c>
      <c r="AL8" s="70" t="s">
        <v>72</v>
      </c>
      <c r="AM8" s="13"/>
      <c r="AN8" s="13"/>
      <c r="AO8" s="13"/>
      <c r="AP8" s="101" t="s">
        <v>22</v>
      </c>
      <c r="AQ8" s="226" t="s">
        <v>0</v>
      </c>
      <c r="AR8" s="91" t="s">
        <v>1</v>
      </c>
      <c r="AS8" s="79" t="s">
        <v>2</v>
      </c>
      <c r="AT8" s="79" t="s">
        <v>3</v>
      </c>
      <c r="AU8" s="79" t="s">
        <v>4</v>
      </c>
      <c r="AV8" s="90" t="s">
        <v>72</v>
      </c>
      <c r="AW8" s="72" t="s">
        <v>24</v>
      </c>
      <c r="AX8" s="46"/>
    </row>
    <row r="9" spans="1:50" ht="18" customHeight="1">
      <c r="A9" s="14"/>
      <c r="B9" s="188" t="s">
        <v>5</v>
      </c>
      <c r="C9" s="40" t="s">
        <v>21</v>
      </c>
      <c r="D9" s="183" t="s">
        <v>8</v>
      </c>
      <c r="E9" s="12" t="s">
        <v>8</v>
      </c>
      <c r="F9" s="37" t="s">
        <v>8</v>
      </c>
      <c r="G9" s="12" t="s">
        <v>7</v>
      </c>
      <c r="H9" s="12" t="s">
        <v>7</v>
      </c>
      <c r="I9" s="12" t="s">
        <v>7</v>
      </c>
      <c r="J9" s="12" t="s">
        <v>7</v>
      </c>
      <c r="K9" s="37" t="s">
        <v>7</v>
      </c>
      <c r="L9" s="91"/>
      <c r="M9" s="15"/>
      <c r="N9" s="41" t="s">
        <v>8</v>
      </c>
      <c r="O9" s="12" t="s">
        <v>8</v>
      </c>
      <c r="P9" s="12" t="s">
        <v>8</v>
      </c>
      <c r="Q9" s="12" t="s">
        <v>8</v>
      </c>
      <c r="R9" s="12" t="s">
        <v>8</v>
      </c>
      <c r="S9" s="12" t="s">
        <v>8</v>
      </c>
      <c r="T9" s="12" t="s">
        <v>8</v>
      </c>
      <c r="U9" s="36" t="s">
        <v>8</v>
      </c>
      <c r="V9" s="37" t="s">
        <v>8</v>
      </c>
      <c r="W9" s="79"/>
      <c r="X9" s="23"/>
      <c r="Y9" s="36" t="s">
        <v>8</v>
      </c>
      <c r="Z9" s="12" t="s">
        <v>8</v>
      </c>
      <c r="AA9" s="12" t="s">
        <v>8</v>
      </c>
      <c r="AB9" s="12" t="s">
        <v>8</v>
      </c>
      <c r="AC9" s="37" t="s">
        <v>8</v>
      </c>
      <c r="AD9" s="79"/>
      <c r="AE9" s="79"/>
      <c r="AG9" s="30" t="s">
        <v>20</v>
      </c>
      <c r="AH9" s="17" t="s">
        <v>20</v>
      </c>
      <c r="AI9" s="30" t="s">
        <v>20</v>
      </c>
      <c r="AJ9" s="17" t="s">
        <v>20</v>
      </c>
      <c r="AK9" s="17" t="s">
        <v>20</v>
      </c>
      <c r="AL9" s="21" t="s">
        <v>20</v>
      </c>
      <c r="AM9" s="23"/>
      <c r="AN9" s="23"/>
      <c r="AO9" s="23"/>
      <c r="AP9" s="39" t="s">
        <v>5</v>
      </c>
      <c r="AQ9" s="39" t="s">
        <v>21</v>
      </c>
      <c r="AR9" s="30" t="s">
        <v>21</v>
      </c>
      <c r="AS9" s="17" t="s">
        <v>21</v>
      </c>
      <c r="AT9" s="17" t="s">
        <v>21</v>
      </c>
      <c r="AU9" s="17" t="s">
        <v>21</v>
      </c>
      <c r="AV9" s="229" t="s">
        <v>21</v>
      </c>
      <c r="AW9" s="222" t="s">
        <v>21</v>
      </c>
      <c r="AX9" s="29"/>
    </row>
    <row r="10" spans="1:50" ht="18" customHeight="1">
      <c r="A10" s="14"/>
      <c r="B10" s="38" t="s">
        <v>9</v>
      </c>
      <c r="C10" s="106">
        <v>0</v>
      </c>
      <c r="D10" s="184">
        <v>0</v>
      </c>
      <c r="E10" s="185">
        <v>0</v>
      </c>
      <c r="F10" s="186">
        <v>0</v>
      </c>
      <c r="G10" s="174">
        <v>0</v>
      </c>
      <c r="H10" s="174">
        <v>0</v>
      </c>
      <c r="I10" s="174">
        <v>0</v>
      </c>
      <c r="J10" s="174">
        <v>0</v>
      </c>
      <c r="K10" s="176">
        <v>0</v>
      </c>
      <c r="L10" s="62"/>
      <c r="M10" s="15"/>
      <c r="N10" s="205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77">
        <f>SUM(N10:S10)</f>
        <v>0</v>
      </c>
      <c r="V10" s="34">
        <f>E10</f>
        <v>0</v>
      </c>
      <c r="W10" s="51"/>
      <c r="X10" s="29"/>
      <c r="Y10" s="77">
        <f>D10-N10</f>
        <v>0</v>
      </c>
      <c r="Z10" s="51">
        <f>Y10-O10</f>
        <v>0</v>
      </c>
      <c r="AA10" s="51">
        <f>Z10-P10</f>
        <v>0</v>
      </c>
      <c r="AB10" s="51">
        <f>AA10-Q10</f>
        <v>0</v>
      </c>
      <c r="AC10" s="34">
        <f>AA10-S10</f>
        <v>0</v>
      </c>
      <c r="AD10" s="51"/>
      <c r="AE10" s="51"/>
      <c r="AG10" s="71"/>
      <c r="AH10" s="92"/>
      <c r="AI10" s="71"/>
      <c r="AJ10" s="92"/>
      <c r="AK10" s="92"/>
      <c r="AL10" s="74"/>
      <c r="AM10" s="29"/>
      <c r="AN10" s="29"/>
      <c r="AO10" s="29"/>
      <c r="AP10" s="233" t="s">
        <v>9</v>
      </c>
      <c r="AQ10" s="227">
        <v>0</v>
      </c>
      <c r="AR10" s="230">
        <v>0</v>
      </c>
      <c r="AS10" s="231">
        <v>0</v>
      </c>
      <c r="AT10" s="231">
        <v>0</v>
      </c>
      <c r="AU10" s="231">
        <v>0</v>
      </c>
      <c r="AV10" s="232">
        <v>0</v>
      </c>
      <c r="AW10" s="70"/>
      <c r="AX10" s="13"/>
    </row>
    <row r="11" spans="1:50" ht="18" customHeight="1">
      <c r="A11" s="14"/>
      <c r="B11" s="38" t="s">
        <v>10</v>
      </c>
      <c r="C11" s="106">
        <v>200</v>
      </c>
      <c r="D11" s="62">
        <v>0.77731908120732296</v>
      </c>
      <c r="E11" s="185">
        <f>D11-F11</f>
        <v>0.77259878648870783</v>
      </c>
      <c r="F11" s="120">
        <v>4.7202947186151603E-3</v>
      </c>
      <c r="G11" s="174">
        <v>48.61427055702918</v>
      </c>
      <c r="H11" s="174">
        <v>32.621564986737397</v>
      </c>
      <c r="I11" s="174">
        <v>12.328339522546418</v>
      </c>
      <c r="J11" s="174">
        <v>1.8733190981432362</v>
      </c>
      <c r="K11" s="176">
        <v>0.2569566047745358</v>
      </c>
      <c r="L11" s="62"/>
      <c r="M11" s="15"/>
      <c r="N11" s="102">
        <v>0</v>
      </c>
      <c r="O11" s="51">
        <f>G11*O$5/1000</f>
        <v>0.24307135278514591</v>
      </c>
      <c r="P11" s="51">
        <f>0.5*(G11+H11)*P$5/1000</f>
        <v>0.22339854774535806</v>
      </c>
      <c r="Q11" s="51">
        <f>0.5*(H11+I11)*Q$5/1000</f>
        <v>0.10113728514588857</v>
      </c>
      <c r="R11" s="51">
        <f>0.5*(I11+J11)*R$5/1000</f>
        <v>4.2604975862068961E-2</v>
      </c>
      <c r="S11" s="51">
        <f>0.5*(J11+K11)*S$5/1000</f>
        <v>7.455964960212203E-3</v>
      </c>
      <c r="T11" s="51">
        <f>0.5*(J11+K11)*T$5/1000</f>
        <v>2.1302757029177722E-3</v>
      </c>
      <c r="U11" s="77">
        <f>SUM(N11:T11)</f>
        <v>0.61979840220159144</v>
      </c>
      <c r="V11" s="34">
        <f t="shared" ref="V11:V23" si="0">E11</f>
        <v>0.77259878648870783</v>
      </c>
      <c r="W11" s="51"/>
      <c r="X11" s="26"/>
      <c r="Y11" s="77">
        <f>D11-O11</f>
        <v>0.53424772842217705</v>
      </c>
      <c r="Z11" s="51">
        <f t="shared" ref="Z11:Z23" si="1">Y11-P11</f>
        <v>0.31084918067681899</v>
      </c>
      <c r="AA11" s="51">
        <f t="shared" ref="AA11:AA23" si="2">Z11-Q11</f>
        <v>0.20971189553093042</v>
      </c>
      <c r="AB11" s="51">
        <f t="shared" ref="AB11:AB23" si="3">AA11-R11</f>
        <v>0.16710691966886146</v>
      </c>
      <c r="AC11" s="34">
        <f t="shared" ref="AC11:AC23" si="4">AB11-S11</f>
        <v>0.15965095470864926</v>
      </c>
      <c r="AD11" s="51"/>
      <c r="AE11" s="51"/>
      <c r="AG11" s="103">
        <f>C11/G11</f>
        <v>4.1140183264784547</v>
      </c>
      <c r="AH11" s="104">
        <f>($C11-$C10)/(G11-G10)</f>
        <v>4.1140183264784547</v>
      </c>
      <c r="AI11" s="103">
        <f>($C11-$C10)/(H11-H10)</f>
        <v>6.1309137094223365</v>
      </c>
      <c r="AJ11" s="104">
        <f>($C11-$C10)/(I11-I10)</f>
        <v>16.222784879848117</v>
      </c>
      <c r="AK11" s="104">
        <f>($C11-$C10)/(J11-J10)</f>
        <v>106.76237710822066</v>
      </c>
      <c r="AL11" s="105">
        <f>($C11-$C10)/(K11-K10)</f>
        <v>778.34154204943729</v>
      </c>
      <c r="AM11" s="26"/>
      <c r="AN11" s="26"/>
      <c r="AO11" s="26"/>
      <c r="AP11" s="233" t="str">
        <f>B11</f>
        <v>1L-1</v>
      </c>
      <c r="AQ11" s="227">
        <f>C11</f>
        <v>200</v>
      </c>
      <c r="AR11" s="80">
        <f>$AR$5*G11</f>
        <v>184.73422811671088</v>
      </c>
      <c r="AS11" s="26">
        <f t="shared" ref="AS11:AV23" si="5">$AR$5*H11</f>
        <v>123.96194694960211</v>
      </c>
      <c r="AT11" s="26">
        <f t="shared" si="5"/>
        <v>46.847690185676385</v>
      </c>
      <c r="AU11" s="26">
        <f t="shared" si="5"/>
        <v>7.1186125729442971</v>
      </c>
      <c r="AV11" s="72">
        <f t="shared" si="5"/>
        <v>0.97643509814323604</v>
      </c>
      <c r="AW11" s="74"/>
      <c r="AX11" s="29"/>
    </row>
    <row r="12" spans="1:50" ht="18" customHeight="1">
      <c r="A12" s="14"/>
      <c r="B12" s="38" t="s">
        <v>11</v>
      </c>
      <c r="C12" s="107">
        <f>200+C11</f>
        <v>400</v>
      </c>
      <c r="D12" s="62">
        <v>1.72998781360193</v>
      </c>
      <c r="E12" s="185">
        <f t="shared" ref="E12:E23" si="6">D12-F12</f>
        <v>1.7017432641222281</v>
      </c>
      <c r="F12" s="120">
        <v>2.82445494797018E-2</v>
      </c>
      <c r="G12" s="174">
        <v>98.167612732095492</v>
      </c>
      <c r="H12" s="174">
        <v>77.078302387267897</v>
      </c>
      <c r="I12" s="174">
        <v>48.64100795755968</v>
      </c>
      <c r="J12" s="174">
        <v>10.821209549071618</v>
      </c>
      <c r="K12" s="176">
        <v>1.3621180371352786</v>
      </c>
      <c r="L12" s="61"/>
      <c r="M12" s="15"/>
      <c r="N12" s="102">
        <v>0</v>
      </c>
      <c r="O12" s="51">
        <f>G12*O$5/1000</f>
        <v>0.4908380636604775</v>
      </c>
      <c r="P12" s="51">
        <f>0.5*(G12+H12)*P$5/1000</f>
        <v>0.48192626657824933</v>
      </c>
      <c r="Q12" s="51">
        <f>0.5*(H12+I12)*Q$5/1000</f>
        <v>0.28286844827586199</v>
      </c>
      <c r="R12" s="51">
        <f>0.5*(I12+J12)*R$5/1000</f>
        <v>0.17838665251989388</v>
      </c>
      <c r="S12" s="51">
        <f>0.5*(J12+K12)*S$5/1000</f>
        <v>4.2641646551724137E-2</v>
      </c>
      <c r="T12" s="51">
        <f>0.5*(J12+K12)*T$5/1000</f>
        <v>1.2183327586206896E-2</v>
      </c>
      <c r="U12" s="77">
        <f>SUM(N12:T12)</f>
        <v>1.4888444051724135</v>
      </c>
      <c r="V12" s="34">
        <f t="shared" si="0"/>
        <v>1.7017432641222281</v>
      </c>
      <c r="W12" s="51"/>
      <c r="X12" s="26"/>
      <c r="Y12" s="77">
        <f>D12-O12</f>
        <v>1.2391497499414525</v>
      </c>
      <c r="Z12" s="51">
        <f t="shared" si="1"/>
        <v>0.75722348336320322</v>
      </c>
      <c r="AA12" s="51">
        <f t="shared" si="2"/>
        <v>0.47435503508734123</v>
      </c>
      <c r="AB12" s="51">
        <f t="shared" si="3"/>
        <v>0.29596838256744734</v>
      </c>
      <c r="AC12" s="34">
        <f t="shared" si="4"/>
        <v>0.2533267360157232</v>
      </c>
      <c r="AD12" s="51"/>
      <c r="AE12" s="51"/>
      <c r="AG12" s="103">
        <f t="shared" ref="AG12:AG23" si="7">C12/G12</f>
        <v>4.0746636173339645</v>
      </c>
      <c r="AH12" s="104">
        <f t="shared" ref="AH12:AH23" si="8">($C12-$C11)/(G12-G11)</f>
        <v>4.0360547083468719</v>
      </c>
      <c r="AI12" s="103">
        <f t="shared" ref="AI12:AI23" si="9">($C12-$C11)/(H12-H11)</f>
        <v>4.4987556823639832</v>
      </c>
      <c r="AJ12" s="104">
        <f t="shared" ref="AJ12:AJ23" si="10">($C12-$C11)/(I12-I11)</f>
        <v>5.5077197193020595</v>
      </c>
      <c r="AK12" s="104">
        <f t="shared" ref="AK12:AK23" si="11">($C12-$C11)/(J12-J11)</f>
        <v>22.351637081033903</v>
      </c>
      <c r="AL12" s="105">
        <f t="shared" ref="AL12:AL23" si="12">($C12-$C11)/(K12-K11)</f>
        <v>180.96903686982512</v>
      </c>
      <c r="AM12" s="26"/>
      <c r="AN12" s="26"/>
      <c r="AO12" s="26"/>
      <c r="AP12" s="233" t="str">
        <f t="shared" ref="AP12:AP23" si="13">B12</f>
        <v>1L-2</v>
      </c>
      <c r="AQ12" s="227">
        <f t="shared" ref="AQ12:AQ23" si="14">C12</f>
        <v>400</v>
      </c>
      <c r="AR12" s="80">
        <f t="shared" ref="AR12:AR23" si="15">$AR$5*G12</f>
        <v>373.03692838196287</v>
      </c>
      <c r="AS12" s="26">
        <f t="shared" si="5"/>
        <v>292.89754907161802</v>
      </c>
      <c r="AT12" s="26">
        <f t="shared" si="5"/>
        <v>184.83583023872677</v>
      </c>
      <c r="AU12" s="26">
        <f t="shared" si="5"/>
        <v>41.12059628647215</v>
      </c>
      <c r="AV12" s="72">
        <f t="shared" si="5"/>
        <v>5.1760485411140582</v>
      </c>
      <c r="AW12" s="72"/>
      <c r="AX12" s="26"/>
    </row>
    <row r="13" spans="1:50" ht="18" customHeight="1">
      <c r="A13" s="14"/>
      <c r="B13" s="38" t="s">
        <v>12</v>
      </c>
      <c r="C13" s="107">
        <f t="shared" ref="C13:C23" si="16">200+C12</f>
        <v>600</v>
      </c>
      <c r="D13" s="62">
        <v>2.8304402579999999</v>
      </c>
      <c r="E13" s="185">
        <f t="shared" si="6"/>
        <v>2.746383341</v>
      </c>
      <c r="F13" s="120">
        <v>8.4056916999999995E-2</v>
      </c>
      <c r="G13" s="174">
        <v>148.96408488063662</v>
      </c>
      <c r="H13" s="174">
        <v>124.76424403183023</v>
      </c>
      <c r="I13" s="174">
        <v>91.090503978779836</v>
      </c>
      <c r="J13" s="174">
        <v>29.044297082228116</v>
      </c>
      <c r="K13" s="176">
        <v>3.7679469496021216</v>
      </c>
      <c r="L13" s="61"/>
      <c r="M13" s="15"/>
      <c r="N13" s="102">
        <v>0</v>
      </c>
      <c r="O13" s="51">
        <f>G13*O$5/1000</f>
        <v>0.74482042440318308</v>
      </c>
      <c r="P13" s="51">
        <f>0.5*(G13+H13)*P$5/1000</f>
        <v>0.75275290450928378</v>
      </c>
      <c r="Q13" s="51">
        <f>0.5*(H13+I13)*Q$5/1000</f>
        <v>0.48567318302387269</v>
      </c>
      <c r="R13" s="51">
        <f>0.5*(I13+J13)*R$5/1000</f>
        <v>0.36040440318302386</v>
      </c>
      <c r="S13" s="51">
        <f>0.5*(J13+K13)*S$5/1000</f>
        <v>0.11484285411140584</v>
      </c>
      <c r="T13" s="51">
        <f>0.5*(J13+K13)*T$5/1000</f>
        <v>3.2812244031830237E-2</v>
      </c>
      <c r="U13" s="77">
        <f t="shared" ref="U13:U23" si="17">SUM(N13:T13)</f>
        <v>2.4913060132625997</v>
      </c>
      <c r="V13" s="34">
        <f t="shared" si="0"/>
        <v>2.746383341</v>
      </c>
      <c r="W13" s="51"/>
      <c r="X13" s="26"/>
      <c r="Y13" s="77">
        <f>D13-O13</f>
        <v>2.0856198335968168</v>
      </c>
      <c r="Z13" s="51">
        <f t="shared" si="1"/>
        <v>1.332866929087533</v>
      </c>
      <c r="AA13" s="51">
        <f t="shared" si="2"/>
        <v>0.84719374606366027</v>
      </c>
      <c r="AB13" s="51">
        <f t="shared" si="3"/>
        <v>0.48678934288063641</v>
      </c>
      <c r="AC13" s="34">
        <f t="shared" si="4"/>
        <v>0.37194648876923059</v>
      </c>
      <c r="AD13" s="51"/>
      <c r="AE13" s="51"/>
      <c r="AG13" s="103">
        <f t="shared" si="7"/>
        <v>4.0278165067826501</v>
      </c>
      <c r="AH13" s="104">
        <f t="shared" si="8"/>
        <v>3.9372813020390827</v>
      </c>
      <c r="AI13" s="103">
        <f t="shared" si="9"/>
        <v>4.1941082235671061</v>
      </c>
      <c r="AJ13" s="104">
        <f t="shared" si="10"/>
        <v>4.7114811422029987</v>
      </c>
      <c r="AK13" s="104">
        <f t="shared" si="11"/>
        <v>10.975088586722997</v>
      </c>
      <c r="AL13" s="105">
        <f t="shared" si="12"/>
        <v>83.131430902510772</v>
      </c>
      <c r="AM13" s="26"/>
      <c r="AN13" s="26"/>
      <c r="AO13" s="26"/>
      <c r="AP13" s="233" t="str">
        <f t="shared" si="13"/>
        <v>1L-3</v>
      </c>
      <c r="AQ13" s="227">
        <f t="shared" si="14"/>
        <v>600</v>
      </c>
      <c r="AR13" s="80">
        <f t="shared" si="15"/>
        <v>566.06352254641911</v>
      </c>
      <c r="AS13" s="26">
        <f t="shared" si="5"/>
        <v>474.10412732095483</v>
      </c>
      <c r="AT13" s="26">
        <f t="shared" si="5"/>
        <v>346.14391511936338</v>
      </c>
      <c r="AU13" s="26">
        <f t="shared" si="5"/>
        <v>110.36832891246684</v>
      </c>
      <c r="AV13" s="72">
        <f t="shared" si="5"/>
        <v>14.318198408488062</v>
      </c>
      <c r="AW13" s="72"/>
      <c r="AX13" s="26"/>
    </row>
    <row r="14" spans="1:50" ht="18" customHeight="1">
      <c r="A14" s="14"/>
      <c r="B14" s="38" t="s">
        <v>13</v>
      </c>
      <c r="C14" s="107">
        <f t="shared" si="16"/>
        <v>800</v>
      </c>
      <c r="D14" s="62">
        <v>4.0772023600000002</v>
      </c>
      <c r="E14" s="185">
        <f t="shared" si="6"/>
        <v>3.8796721430000001</v>
      </c>
      <c r="F14" s="120">
        <v>0.19753021700000001</v>
      </c>
      <c r="G14" s="174">
        <v>200.47806366047743</v>
      </c>
      <c r="H14" s="174">
        <v>174.18697612732095</v>
      </c>
      <c r="I14" s="174">
        <v>136.56562334217506</v>
      </c>
      <c r="J14" s="174">
        <v>57.39822281167109</v>
      </c>
      <c r="K14" s="176">
        <v>8.247519893899204</v>
      </c>
      <c r="L14" s="61"/>
      <c r="M14" s="15"/>
      <c r="N14" s="102">
        <v>0</v>
      </c>
      <c r="O14" s="51">
        <f>G14*O$5/1000</f>
        <v>1.0023903183023872</v>
      </c>
      <c r="P14" s="51">
        <f>0.5*(G14+H14)*P$5/1000</f>
        <v>1.0303288594164455</v>
      </c>
      <c r="Q14" s="51">
        <f>0.5*(H14+I14)*Q$5/1000</f>
        <v>0.69919334880636597</v>
      </c>
      <c r="R14" s="51">
        <f>0.5*(I14+J14)*R$5/1000</f>
        <v>0.5818915384615384</v>
      </c>
      <c r="S14" s="51">
        <f>0.5*(J14+K14)*S$5/1000</f>
        <v>0.22976009946949605</v>
      </c>
      <c r="T14" s="51">
        <f>0.5*(J14+K14)*T$5/1000</f>
        <v>6.5645742705570304E-2</v>
      </c>
      <c r="U14" s="77">
        <f t="shared" si="17"/>
        <v>3.6092099071618033</v>
      </c>
      <c r="V14" s="34">
        <f t="shared" si="0"/>
        <v>3.8796721430000001</v>
      </c>
      <c r="W14" s="51"/>
      <c r="X14" s="26"/>
      <c r="Y14" s="77">
        <f>D14-O14</f>
        <v>3.074812041697613</v>
      </c>
      <c r="Z14" s="51">
        <f t="shared" si="1"/>
        <v>2.0444831822811675</v>
      </c>
      <c r="AA14" s="51">
        <f t="shared" si="2"/>
        <v>1.3452898334748016</v>
      </c>
      <c r="AB14" s="51">
        <f t="shared" si="3"/>
        <v>0.76339829501326317</v>
      </c>
      <c r="AC14" s="34">
        <f t="shared" si="4"/>
        <v>0.53363819554376712</v>
      </c>
      <c r="AD14" s="51"/>
      <c r="AE14" s="51"/>
      <c r="AG14" s="103">
        <f t="shared" si="7"/>
        <v>3.9904615267775716</v>
      </c>
      <c r="AH14" s="104">
        <f t="shared" si="8"/>
        <v>3.8824413244171088</v>
      </c>
      <c r="AI14" s="103">
        <f t="shared" si="9"/>
        <v>4.0467208412027027</v>
      </c>
      <c r="AJ14" s="104">
        <f t="shared" si="10"/>
        <v>4.3980093466447974</v>
      </c>
      <c r="AK14" s="104">
        <f t="shared" si="11"/>
        <v>7.0536969698103631</v>
      </c>
      <c r="AL14" s="105">
        <f t="shared" si="12"/>
        <v>44.647113125955187</v>
      </c>
      <c r="AM14" s="26"/>
      <c r="AN14" s="26"/>
      <c r="AO14" s="26"/>
      <c r="AP14" s="233" t="str">
        <f t="shared" si="13"/>
        <v>1L-4</v>
      </c>
      <c r="AQ14" s="227">
        <f t="shared" si="14"/>
        <v>800</v>
      </c>
      <c r="AR14" s="80">
        <f t="shared" si="15"/>
        <v>761.81664190981417</v>
      </c>
      <c r="AS14" s="26">
        <f t="shared" si="5"/>
        <v>661.91050928381958</v>
      </c>
      <c r="AT14" s="26">
        <f t="shared" si="5"/>
        <v>518.94936870026515</v>
      </c>
      <c r="AU14" s="26">
        <f t="shared" si="5"/>
        <v>218.11324668435014</v>
      </c>
      <c r="AV14" s="72">
        <f t="shared" si="5"/>
        <v>31.340575596816972</v>
      </c>
      <c r="AW14" s="72"/>
      <c r="AX14" s="26"/>
    </row>
    <row r="15" spans="1:50" ht="18" customHeight="1">
      <c r="A15" s="14"/>
      <c r="B15" s="38" t="s">
        <v>35</v>
      </c>
      <c r="C15" s="107">
        <f t="shared" si="16"/>
        <v>1000</v>
      </c>
      <c r="D15" s="62">
        <v>5.4934117880000004</v>
      </c>
      <c r="E15" s="185">
        <f t="shared" si="6"/>
        <v>5.0831534600000001</v>
      </c>
      <c r="F15" s="120">
        <v>0.41025832800000001</v>
      </c>
      <c r="G15" s="174">
        <v>252.41411140583554</v>
      </c>
      <c r="H15" s="174">
        <v>224.79289124668435</v>
      </c>
      <c r="I15" s="174">
        <v>184.18270557029177</v>
      </c>
      <c r="J15" s="174">
        <v>93.78684350132626</v>
      </c>
      <c r="K15" s="176">
        <v>15.66972148541114</v>
      </c>
      <c r="L15" s="61"/>
      <c r="M15" s="15"/>
      <c r="N15" s="102">
        <v>0</v>
      </c>
      <c r="O15" s="51">
        <f>G15*O$5/1000</f>
        <v>1.2620705570291777</v>
      </c>
      <c r="P15" s="51">
        <f>0.5*(G15+H15)*P$5/1000</f>
        <v>1.3123192572944298</v>
      </c>
      <c r="Q15" s="51">
        <f>0.5*(H15+I15)*Q$5/1000</f>
        <v>0.92019509283819623</v>
      </c>
      <c r="R15" s="51">
        <f>0.5*(I15+J15)*R$5/1000</f>
        <v>0.83390864721485403</v>
      </c>
      <c r="S15" s="51">
        <f>0.5*(J15+K15)*S$5/1000</f>
        <v>0.38309797745358093</v>
      </c>
      <c r="T15" s="51">
        <f>0.5*(J15+K15)*T$5/1000</f>
        <v>0.10945656498673741</v>
      </c>
      <c r="U15" s="77">
        <f t="shared" si="17"/>
        <v>4.821048096816976</v>
      </c>
      <c r="V15" s="34">
        <f t="shared" si="0"/>
        <v>5.0831534600000001</v>
      </c>
      <c r="W15" s="51"/>
      <c r="X15" s="26"/>
      <c r="Y15" s="77">
        <f>D15-O15</f>
        <v>4.2313412309708225</v>
      </c>
      <c r="Z15" s="51">
        <f t="shared" si="1"/>
        <v>2.9190219736763927</v>
      </c>
      <c r="AA15" s="51">
        <f t="shared" si="2"/>
        <v>1.9988268808381964</v>
      </c>
      <c r="AB15" s="51">
        <f t="shared" si="3"/>
        <v>1.1649182336233423</v>
      </c>
      <c r="AC15" s="34">
        <f t="shared" si="4"/>
        <v>0.78182025616976136</v>
      </c>
      <c r="AD15" s="51"/>
      <c r="AE15" s="51"/>
      <c r="AG15" s="103">
        <f t="shared" si="7"/>
        <v>3.961743637986165</v>
      </c>
      <c r="AH15" s="104">
        <f t="shared" si="8"/>
        <v>3.8508898671034397</v>
      </c>
      <c r="AI15" s="103">
        <f t="shared" si="9"/>
        <v>3.952107170244092</v>
      </c>
      <c r="AJ15" s="104">
        <f t="shared" si="10"/>
        <v>4.200173354635008</v>
      </c>
      <c r="AK15" s="104">
        <f t="shared" si="11"/>
        <v>5.4962237152577069</v>
      </c>
      <c r="AL15" s="105">
        <f t="shared" si="12"/>
        <v>26.946182683682551</v>
      </c>
      <c r="AM15" s="26"/>
      <c r="AN15" s="26"/>
      <c r="AO15" s="26"/>
      <c r="AP15" s="233" t="str">
        <f t="shared" si="13"/>
        <v>1L-5</v>
      </c>
      <c r="AQ15" s="227">
        <f t="shared" si="14"/>
        <v>1000</v>
      </c>
      <c r="AR15" s="80">
        <f t="shared" si="15"/>
        <v>959.17362334217501</v>
      </c>
      <c r="AS15" s="26">
        <f t="shared" si="5"/>
        <v>854.21298673740046</v>
      </c>
      <c r="AT15" s="26">
        <f t="shared" si="5"/>
        <v>699.89428116710872</v>
      </c>
      <c r="AU15" s="26">
        <f t="shared" si="5"/>
        <v>356.39000530503978</v>
      </c>
      <c r="AV15" s="72">
        <f t="shared" si="5"/>
        <v>59.544941644562329</v>
      </c>
      <c r="AW15" s="72"/>
      <c r="AX15" s="26"/>
    </row>
    <row r="16" spans="1:50" ht="18" customHeight="1">
      <c r="A16" s="14"/>
      <c r="B16" s="38" t="s">
        <v>36</v>
      </c>
      <c r="C16" s="107">
        <f t="shared" si="16"/>
        <v>1200</v>
      </c>
      <c r="D16" s="62">
        <v>7.1554012409999999</v>
      </c>
      <c r="E16" s="185">
        <f t="shared" si="6"/>
        <v>6.3474287220000001</v>
      </c>
      <c r="F16" s="120">
        <v>0.807972519</v>
      </c>
      <c r="G16" s="174">
        <v>304.6111405835544</v>
      </c>
      <c r="H16" s="174">
        <v>276.31750663129975</v>
      </c>
      <c r="I16" s="174">
        <v>233.64018567639258</v>
      </c>
      <c r="J16" s="174">
        <v>135.72697612732094</v>
      </c>
      <c r="K16" s="176">
        <v>27.115994694960211</v>
      </c>
      <c r="L16" s="61"/>
      <c r="M16" s="15"/>
      <c r="N16" s="102">
        <v>0</v>
      </c>
      <c r="O16" s="51">
        <f>G16*O$5/1000</f>
        <v>1.523055702917772</v>
      </c>
      <c r="P16" s="51">
        <f>0.5*(G16+H16)*P$5/1000</f>
        <v>1.597553779840849</v>
      </c>
      <c r="Q16" s="51">
        <f>0.5*(H16+I16)*Q$5/1000</f>
        <v>1.1474048076923078</v>
      </c>
      <c r="R16" s="51">
        <f>0.5*(I16+J16)*R$5/1000</f>
        <v>1.1081014854111406</v>
      </c>
      <c r="S16" s="51">
        <f>0.5*(J16+K16)*S$5/1000</f>
        <v>0.56995039787798407</v>
      </c>
      <c r="T16" s="51">
        <f>0.5*(J16+K16)*T$5/1000</f>
        <v>0.16284297082228116</v>
      </c>
      <c r="U16" s="77">
        <f t="shared" si="17"/>
        <v>6.108909144562336</v>
      </c>
      <c r="V16" s="34">
        <f t="shared" si="0"/>
        <v>6.3474287220000001</v>
      </c>
      <c r="W16" s="51"/>
      <c r="X16" s="26"/>
      <c r="Y16" s="77">
        <f>D16-O16</f>
        <v>5.6323455380822276</v>
      </c>
      <c r="Z16" s="51">
        <f t="shared" si="1"/>
        <v>4.0347917582413784</v>
      </c>
      <c r="AA16" s="51">
        <f t="shared" si="2"/>
        <v>2.8873869505490708</v>
      </c>
      <c r="AB16" s="51">
        <f t="shared" si="3"/>
        <v>1.7792854651379302</v>
      </c>
      <c r="AC16" s="34">
        <f t="shared" si="4"/>
        <v>1.2093350672599461</v>
      </c>
      <c r="AD16" s="51"/>
      <c r="AE16" s="51"/>
      <c r="AG16" s="103">
        <f t="shared" si="7"/>
        <v>3.9394488254799787</v>
      </c>
      <c r="AH16" s="104">
        <f t="shared" si="8"/>
        <v>3.8316356917372838</v>
      </c>
      <c r="AI16" s="103">
        <f t="shared" si="9"/>
        <v>3.8816398435400541</v>
      </c>
      <c r="AJ16" s="104">
        <f t="shared" si="10"/>
        <v>4.0438776818176203</v>
      </c>
      <c r="AK16" s="104">
        <f t="shared" si="11"/>
        <v>4.7687021351010017</v>
      </c>
      <c r="AL16" s="105">
        <f t="shared" si="12"/>
        <v>17.472936067361182</v>
      </c>
      <c r="AM16" s="26"/>
      <c r="AN16" s="26"/>
      <c r="AO16" s="26"/>
      <c r="AP16" s="233" t="str">
        <f t="shared" si="13"/>
        <v>1L-6</v>
      </c>
      <c r="AQ16" s="227">
        <f t="shared" si="14"/>
        <v>1200</v>
      </c>
      <c r="AR16" s="80">
        <f t="shared" si="15"/>
        <v>1157.5223342175066</v>
      </c>
      <c r="AS16" s="26">
        <f t="shared" si="5"/>
        <v>1050.006525198939</v>
      </c>
      <c r="AT16" s="26">
        <f t="shared" si="5"/>
        <v>887.83270557029175</v>
      </c>
      <c r="AU16" s="26">
        <f t="shared" si="5"/>
        <v>515.76250928381955</v>
      </c>
      <c r="AV16" s="72">
        <f t="shared" si="5"/>
        <v>103.0407798408488</v>
      </c>
      <c r="AW16" s="72"/>
      <c r="AX16" s="26"/>
    </row>
    <row r="17" spans="1:54" ht="18" customHeight="1">
      <c r="A17" s="14"/>
      <c r="B17" s="38" t="s">
        <v>37</v>
      </c>
      <c r="C17" s="107">
        <f t="shared" si="16"/>
        <v>1400</v>
      </c>
      <c r="D17" s="62">
        <v>9.3109851149999994</v>
      </c>
      <c r="E17" s="185">
        <f t="shared" si="6"/>
        <v>7.6917900009999993</v>
      </c>
      <c r="F17" s="120">
        <v>1.619195114</v>
      </c>
      <c r="G17" s="174">
        <v>356.98381962864721</v>
      </c>
      <c r="H17" s="174">
        <v>328.69681697612731</v>
      </c>
      <c r="I17" s="174">
        <v>285.06074270557031</v>
      </c>
      <c r="J17" s="174">
        <v>181.9771352785146</v>
      </c>
      <c r="K17" s="176">
        <v>44.11294429708223</v>
      </c>
      <c r="L17" s="61"/>
      <c r="M17" s="15"/>
      <c r="N17" s="102">
        <v>0</v>
      </c>
      <c r="O17" s="51">
        <f>G17*O$5/1000</f>
        <v>1.7849190981432361</v>
      </c>
      <c r="P17" s="51">
        <f>0.5*(G17+H17)*P$5/1000</f>
        <v>1.8856217506631296</v>
      </c>
      <c r="Q17" s="51">
        <f>0.5*(H17+I17)*Q$5/1000</f>
        <v>1.3809545092838196</v>
      </c>
      <c r="R17" s="51">
        <f>0.5*(I17+J17)*R$5/1000</f>
        <v>1.4011136339522547</v>
      </c>
      <c r="S17" s="51">
        <f>0.5*(J17+K17)*S$5/1000</f>
        <v>0.79131527851458894</v>
      </c>
      <c r="T17" s="51">
        <f>0.5*(J17+K17)*T$5/1000</f>
        <v>0.22609007957559682</v>
      </c>
      <c r="U17" s="77">
        <f t="shared" si="17"/>
        <v>7.4700143501326259</v>
      </c>
      <c r="V17" s="34">
        <f t="shared" si="0"/>
        <v>7.6917900009999993</v>
      </c>
      <c r="W17" s="51"/>
      <c r="X17" s="26"/>
      <c r="Y17" s="77">
        <f>D17-O17</f>
        <v>7.5260660168567632</v>
      </c>
      <c r="Z17" s="51">
        <f t="shared" si="1"/>
        <v>5.6404442661936338</v>
      </c>
      <c r="AA17" s="51">
        <f t="shared" si="2"/>
        <v>4.2594897569098142</v>
      </c>
      <c r="AB17" s="51">
        <f t="shared" si="3"/>
        <v>2.8583761229575595</v>
      </c>
      <c r="AC17" s="34">
        <f t="shared" si="4"/>
        <v>2.0670608444429703</v>
      </c>
      <c r="AD17" s="51"/>
      <c r="AE17" s="51"/>
      <c r="AG17" s="103">
        <f t="shared" si="7"/>
        <v>3.9217463734248557</v>
      </c>
      <c r="AH17" s="104">
        <f t="shared" si="8"/>
        <v>3.8187849780951679</v>
      </c>
      <c r="AI17" s="103">
        <f t="shared" si="9"/>
        <v>3.8183015141540508</v>
      </c>
      <c r="AJ17" s="104">
        <f t="shared" si="10"/>
        <v>3.8894950104588202</v>
      </c>
      <c r="AK17" s="104">
        <f t="shared" si="11"/>
        <v>4.324309443913303</v>
      </c>
      <c r="AL17" s="105">
        <f t="shared" si="12"/>
        <v>11.766817263200604</v>
      </c>
      <c r="AM17" s="26"/>
      <c r="AN17" s="26"/>
      <c r="AO17" s="26"/>
      <c r="AP17" s="233" t="str">
        <f t="shared" si="13"/>
        <v>1L-7</v>
      </c>
      <c r="AQ17" s="227">
        <f t="shared" si="14"/>
        <v>1400</v>
      </c>
      <c r="AR17" s="80">
        <f t="shared" si="15"/>
        <v>1356.5385145888592</v>
      </c>
      <c r="AS17" s="26">
        <f t="shared" si="5"/>
        <v>1249.0479045092836</v>
      </c>
      <c r="AT17" s="26">
        <f t="shared" si="5"/>
        <v>1083.2308222811671</v>
      </c>
      <c r="AU17" s="26">
        <f t="shared" si="5"/>
        <v>691.51311405835543</v>
      </c>
      <c r="AV17" s="72">
        <f t="shared" si="5"/>
        <v>167.62918832891248</v>
      </c>
      <c r="AW17" s="72"/>
      <c r="AX17" s="26"/>
    </row>
    <row r="18" spans="1:54" ht="18" customHeight="1">
      <c r="A18" s="14"/>
      <c r="B18" s="38" t="s">
        <v>38</v>
      </c>
      <c r="C18" s="107">
        <f t="shared" si="16"/>
        <v>1600</v>
      </c>
      <c r="D18" s="62">
        <v>12.553475629999999</v>
      </c>
      <c r="E18" s="185">
        <f t="shared" si="6"/>
        <v>9.0773387519999993</v>
      </c>
      <c r="F18" s="120">
        <v>3.4761368780000002</v>
      </c>
      <c r="G18" s="174">
        <v>409.38859416445621</v>
      </c>
      <c r="H18" s="174">
        <v>381.75172413793103</v>
      </c>
      <c r="I18" s="174">
        <v>338.47188328912466</v>
      </c>
      <c r="J18" s="174">
        <v>231.32002652519893</v>
      </c>
      <c r="K18" s="176">
        <v>67.810557029177716</v>
      </c>
      <c r="L18" s="61"/>
      <c r="M18" s="15"/>
      <c r="N18" s="102">
        <v>0</v>
      </c>
      <c r="O18" s="51">
        <f>G18*O$5/1000</f>
        <v>2.0469429708222808</v>
      </c>
      <c r="P18" s="51">
        <f>0.5*(G18+H18)*P$5/1000</f>
        <v>2.1756358753315648</v>
      </c>
      <c r="Q18" s="51">
        <f>0.5*(H18+I18)*Q$5/1000</f>
        <v>1.6205031167108752</v>
      </c>
      <c r="R18" s="51">
        <f>0.5*(I18+J18)*R$5/1000</f>
        <v>1.7093757294429708</v>
      </c>
      <c r="S18" s="51">
        <f>0.5*(J18+K18)*S$5/1000</f>
        <v>1.0469570424403183</v>
      </c>
      <c r="T18" s="51">
        <f>0.5*(J18+K18)*T$5/1000</f>
        <v>0.29913058355437666</v>
      </c>
      <c r="U18" s="77">
        <f t="shared" si="17"/>
        <v>8.8985453183023857</v>
      </c>
      <c r="V18" s="34">
        <f t="shared" si="0"/>
        <v>9.0773387519999993</v>
      </c>
      <c r="W18" s="51"/>
      <c r="X18" s="26"/>
      <c r="Y18" s="77">
        <f>D18-O18</f>
        <v>10.506532659177719</v>
      </c>
      <c r="Z18" s="51">
        <f t="shared" si="1"/>
        <v>8.3308967838461534</v>
      </c>
      <c r="AA18" s="51">
        <f t="shared" si="2"/>
        <v>6.7103936671352784</v>
      </c>
      <c r="AB18" s="51">
        <f t="shared" si="3"/>
        <v>5.0010179376923078</v>
      </c>
      <c r="AC18" s="34">
        <f t="shared" si="4"/>
        <v>3.9540608952519896</v>
      </c>
      <c r="AD18" s="51"/>
      <c r="AE18" s="51"/>
      <c r="AG18" s="103">
        <f t="shared" si="7"/>
        <v>3.9082671642709741</v>
      </c>
      <c r="AH18" s="104">
        <f t="shared" si="8"/>
        <v>3.8164461496411342</v>
      </c>
      <c r="AI18" s="103">
        <f t="shared" si="9"/>
        <v>3.7696795772359342</v>
      </c>
      <c r="AJ18" s="104">
        <f t="shared" si="10"/>
        <v>3.7445371473976969</v>
      </c>
      <c r="AK18" s="104">
        <f t="shared" si="11"/>
        <v>4.0532687677364123</v>
      </c>
      <c r="AL18" s="105">
        <f t="shared" si="12"/>
        <v>8.4396686814416846</v>
      </c>
      <c r="AM18" s="26"/>
      <c r="AN18" s="26"/>
      <c r="AO18" s="26"/>
      <c r="AP18" s="233" t="str">
        <f t="shared" si="13"/>
        <v>1L-8</v>
      </c>
      <c r="AQ18" s="227">
        <f t="shared" si="14"/>
        <v>1600</v>
      </c>
      <c r="AR18" s="80">
        <f t="shared" si="15"/>
        <v>1555.6766578249335</v>
      </c>
      <c r="AS18" s="26">
        <f>$AR$5*H18</f>
        <v>1450.6565517241379</v>
      </c>
      <c r="AT18" s="26">
        <f t="shared" si="5"/>
        <v>1286.1931564986737</v>
      </c>
      <c r="AU18" s="26">
        <f t="shared" si="5"/>
        <v>879.01610079575585</v>
      </c>
      <c r="AV18" s="72">
        <f t="shared" si="5"/>
        <v>257.68011671087532</v>
      </c>
      <c r="AW18" s="72"/>
      <c r="AX18" s="26"/>
    </row>
    <row r="19" spans="1:54" ht="18" customHeight="1">
      <c r="A19" s="14"/>
      <c r="B19" s="38" t="s">
        <v>39</v>
      </c>
      <c r="C19" s="107">
        <f t="shared" si="16"/>
        <v>1800</v>
      </c>
      <c r="D19" s="62">
        <v>20.149988650000001</v>
      </c>
      <c r="E19" s="185">
        <f t="shared" si="6"/>
        <v>10.597535343000001</v>
      </c>
      <c r="F19" s="120">
        <v>9.5524533070000004</v>
      </c>
      <c r="G19" s="174">
        <v>461.77320954907162</v>
      </c>
      <c r="H19" s="174">
        <v>436.23103448275862</v>
      </c>
      <c r="I19" s="174">
        <v>396.16896551724136</v>
      </c>
      <c r="J19" s="174">
        <v>286.03554376657826</v>
      </c>
      <c r="K19" s="176">
        <v>102.05909814323608</v>
      </c>
      <c r="L19" s="61"/>
      <c r="M19" s="15"/>
      <c r="N19" s="102">
        <v>0</v>
      </c>
      <c r="O19" s="51">
        <f>G19*O$5/1000</f>
        <v>2.308866047745358</v>
      </c>
      <c r="P19" s="51">
        <f>0.5*(G19+H19)*P$5/1000</f>
        <v>2.4695116710875333</v>
      </c>
      <c r="Q19" s="51">
        <f>0.5*(H19+I19)*Q$5/1000</f>
        <v>1.8728999999999998</v>
      </c>
      <c r="R19" s="51">
        <f>0.5*(I19+J19)*R$5/1000</f>
        <v>2.0466135278514588</v>
      </c>
      <c r="S19" s="51">
        <f>0.5*(J19+K19)*S$5/1000</f>
        <v>1.3583312466843502</v>
      </c>
      <c r="T19" s="51">
        <f>0.5*(J19+K19)*T$5/1000</f>
        <v>0.38809464190981435</v>
      </c>
      <c r="U19" s="77">
        <f t="shared" si="17"/>
        <v>10.444317135278515</v>
      </c>
      <c r="V19" s="34">
        <f t="shared" si="0"/>
        <v>10.597535343000001</v>
      </c>
      <c r="W19" s="51"/>
      <c r="X19" s="26"/>
      <c r="Y19" s="77">
        <f>D19-O19</f>
        <v>17.841122602254643</v>
      </c>
      <c r="Z19" s="51">
        <f t="shared" si="1"/>
        <v>15.37161093116711</v>
      </c>
      <c r="AA19" s="51">
        <f t="shared" si="2"/>
        <v>13.498710931167111</v>
      </c>
      <c r="AB19" s="51">
        <f t="shared" si="3"/>
        <v>11.452097403315651</v>
      </c>
      <c r="AC19" s="34">
        <f t="shared" si="4"/>
        <v>10.0937661566313</v>
      </c>
      <c r="AD19" s="51"/>
      <c r="AE19" s="51"/>
      <c r="AG19" s="103">
        <f t="shared" si="7"/>
        <v>3.8980173877079762</v>
      </c>
      <c r="AH19" s="104">
        <f t="shared" si="8"/>
        <v>3.8179148311306879</v>
      </c>
      <c r="AI19" s="103">
        <f t="shared" si="9"/>
        <v>3.6711184252167861</v>
      </c>
      <c r="AJ19" s="104">
        <f t="shared" si="10"/>
        <v>3.4663797938561411</v>
      </c>
      <c r="AK19" s="104">
        <f t="shared" si="11"/>
        <v>3.6552702063967213</v>
      </c>
      <c r="AL19" s="105">
        <f t="shared" si="12"/>
        <v>5.8396648001425042</v>
      </c>
      <c r="AM19" s="26"/>
      <c r="AN19" s="26"/>
      <c r="AO19" s="26"/>
      <c r="AP19" s="233" t="str">
        <f t="shared" si="13"/>
        <v>1L-9</v>
      </c>
      <c r="AQ19" s="227">
        <f t="shared" si="14"/>
        <v>1800</v>
      </c>
      <c r="AR19" s="80">
        <f t="shared" si="15"/>
        <v>1754.738196286472</v>
      </c>
      <c r="AS19" s="26">
        <f t="shared" si="5"/>
        <v>1657.6779310344828</v>
      </c>
      <c r="AT19" s="26">
        <f t="shared" si="5"/>
        <v>1505.4420689655171</v>
      </c>
      <c r="AU19" s="26">
        <f t="shared" si="5"/>
        <v>1086.9350663129974</v>
      </c>
      <c r="AV19" s="72">
        <f t="shared" si="5"/>
        <v>387.82457294429713</v>
      </c>
      <c r="AW19" s="72"/>
      <c r="AX19" s="26"/>
    </row>
    <row r="20" spans="1:54" ht="18" customHeight="1">
      <c r="A20" s="14"/>
      <c r="B20" s="38" t="s">
        <v>40</v>
      </c>
      <c r="C20" s="107">
        <f t="shared" si="16"/>
        <v>2000</v>
      </c>
      <c r="D20" s="62">
        <v>45.628326700000002</v>
      </c>
      <c r="E20" s="185">
        <f t="shared" si="6"/>
        <v>12.29436828</v>
      </c>
      <c r="F20" s="120">
        <v>33.333958420000002</v>
      </c>
      <c r="G20" s="174">
        <v>514.22891246684355</v>
      </c>
      <c r="H20" s="174">
        <v>492.67214854111404</v>
      </c>
      <c r="I20" s="174">
        <v>459.22732095490716</v>
      </c>
      <c r="J20" s="174">
        <v>347.48063660477453</v>
      </c>
      <c r="K20" s="176">
        <v>152.72403183023872</v>
      </c>
      <c r="L20" s="61"/>
      <c r="M20" s="15"/>
      <c r="N20" s="102">
        <v>0</v>
      </c>
      <c r="O20" s="51">
        <f>G20*O$5/1000</f>
        <v>2.5711445623342177</v>
      </c>
      <c r="P20" s="51">
        <f>0.5*(G20+H20)*P$5/1000</f>
        <v>2.7689779177718838</v>
      </c>
      <c r="Q20" s="51">
        <f>0.5*(H20+I20)*Q$5/1000</f>
        <v>2.1417738063660479</v>
      </c>
      <c r="R20" s="51">
        <f>0.5*(I20+J20)*R$5/1000</f>
        <v>2.4201238726790453</v>
      </c>
      <c r="S20" s="51">
        <f>0.5*(J20+K20)*S$5/1000</f>
        <v>1.7507163395225462</v>
      </c>
      <c r="T20" s="51">
        <f>0.5*(J20+K20)*T$5/1000</f>
        <v>0.50020466843501321</v>
      </c>
      <c r="U20" s="77">
        <f t="shared" si="17"/>
        <v>12.152941167108754</v>
      </c>
      <c r="V20" s="34">
        <f t="shared" si="0"/>
        <v>12.29436828</v>
      </c>
      <c r="W20" s="51"/>
      <c r="X20" s="26"/>
      <c r="Y20" s="77">
        <f>D20-O20</f>
        <v>43.057182137665784</v>
      </c>
      <c r="Z20" s="51">
        <f t="shared" si="1"/>
        <v>40.288204219893899</v>
      </c>
      <c r="AA20" s="51">
        <f t="shared" si="2"/>
        <v>38.146430413527852</v>
      </c>
      <c r="AB20" s="51">
        <f t="shared" si="3"/>
        <v>35.72630654084881</v>
      </c>
      <c r="AC20" s="34">
        <f t="shared" si="4"/>
        <v>33.975590201326263</v>
      </c>
      <c r="AD20" s="51"/>
      <c r="AE20" s="51"/>
      <c r="AG20" s="103">
        <f t="shared" si="7"/>
        <v>3.889318456260384</v>
      </c>
      <c r="AH20" s="104">
        <f t="shared" si="8"/>
        <v>3.8127408246442589</v>
      </c>
      <c r="AI20" s="103">
        <f t="shared" si="9"/>
        <v>3.543516164355236</v>
      </c>
      <c r="AJ20" s="104">
        <f t="shared" si="10"/>
        <v>3.1716653346233117</v>
      </c>
      <c r="AK20" s="104">
        <f t="shared" si="11"/>
        <v>3.2549385274209151</v>
      </c>
      <c r="AL20" s="105">
        <f t="shared" si="12"/>
        <v>3.9475034396681181</v>
      </c>
      <c r="AM20" s="26"/>
      <c r="AN20" s="26"/>
      <c r="AO20" s="26"/>
      <c r="AP20" s="233" t="str">
        <f t="shared" si="13"/>
        <v>1L-10</v>
      </c>
      <c r="AQ20" s="227">
        <f t="shared" si="14"/>
        <v>2000</v>
      </c>
      <c r="AR20" s="80">
        <f t="shared" si="15"/>
        <v>1954.0698673740053</v>
      </c>
      <c r="AS20" s="26">
        <f t="shared" si="5"/>
        <v>1872.1541644562333</v>
      </c>
      <c r="AT20" s="26">
        <f t="shared" si="5"/>
        <v>1745.063819628647</v>
      </c>
      <c r="AU20" s="26">
        <f t="shared" si="5"/>
        <v>1320.4264190981432</v>
      </c>
      <c r="AV20" s="72">
        <f t="shared" si="5"/>
        <v>580.35132095490712</v>
      </c>
      <c r="AW20" s="72"/>
      <c r="AX20" s="26"/>
    </row>
    <row r="21" spans="1:54" ht="18" customHeight="1">
      <c r="A21" s="14"/>
      <c r="B21" s="38" t="s">
        <v>41</v>
      </c>
      <c r="C21" s="107">
        <f t="shared" si="16"/>
        <v>2200</v>
      </c>
      <c r="D21" s="62">
        <v>94.127064309999994</v>
      </c>
      <c r="E21" s="185">
        <f t="shared" si="6"/>
        <v>14.005816029999991</v>
      </c>
      <c r="F21" s="120">
        <v>80.121248280000003</v>
      </c>
      <c r="G21" s="174">
        <v>567.03978779840838</v>
      </c>
      <c r="H21" s="174">
        <v>548.51114058355438</v>
      </c>
      <c r="I21" s="174">
        <v>519.92387267904508</v>
      </c>
      <c r="J21" s="174">
        <v>407.72307692307692</v>
      </c>
      <c r="K21" s="176">
        <v>210.10644562334218</v>
      </c>
      <c r="L21" s="61"/>
      <c r="M21" s="15"/>
      <c r="N21" s="102">
        <v>0</v>
      </c>
      <c r="O21" s="51">
        <f>G21*O$5/1000</f>
        <v>2.835198938992042</v>
      </c>
      <c r="P21" s="51">
        <f>0.5*(G21+H21)*P$5/1000</f>
        <v>3.0677650530503979</v>
      </c>
      <c r="Q21" s="51">
        <f>0.5*(H21+I21)*Q$5/1000</f>
        <v>2.4039787798408487</v>
      </c>
      <c r="R21" s="51">
        <f>0.5*(I21+J21)*R$5/1000</f>
        <v>2.7829408488063665</v>
      </c>
      <c r="S21" s="51">
        <f>0.5*(J21+K21)*S$5/1000</f>
        <v>2.1624033289124669</v>
      </c>
      <c r="T21" s="51">
        <f>0.5*(J21+K21)*T$5/1000</f>
        <v>0.6178295225464191</v>
      </c>
      <c r="U21" s="77">
        <f t="shared" si="17"/>
        <v>13.87011647214854</v>
      </c>
      <c r="V21" s="34">
        <f t="shared" si="0"/>
        <v>14.005816029999991</v>
      </c>
      <c r="W21" s="51"/>
      <c r="X21" s="26"/>
      <c r="Y21" s="77">
        <f>D21-O21</f>
        <v>91.291865371007958</v>
      </c>
      <c r="Z21" s="51">
        <f t="shared" si="1"/>
        <v>88.224100317957564</v>
      </c>
      <c r="AA21" s="51">
        <f t="shared" si="2"/>
        <v>85.820121538116709</v>
      </c>
      <c r="AB21" s="51">
        <f t="shared" si="3"/>
        <v>83.037180689310347</v>
      </c>
      <c r="AC21" s="34">
        <f t="shared" si="4"/>
        <v>80.874777360397886</v>
      </c>
      <c r="AD21" s="51"/>
      <c r="AE21" s="51"/>
      <c r="AG21" s="103">
        <f t="shared" si="7"/>
        <v>3.8797982916538034</v>
      </c>
      <c r="AH21" s="104">
        <f t="shared" si="8"/>
        <v>3.7870987508601446</v>
      </c>
      <c r="AI21" s="103">
        <f t="shared" si="9"/>
        <v>3.5817265442039194</v>
      </c>
      <c r="AJ21" s="104">
        <f t="shared" si="10"/>
        <v>3.2950801045335765</v>
      </c>
      <c r="AK21" s="104">
        <f t="shared" si="11"/>
        <v>3.3199186311720106</v>
      </c>
      <c r="AL21" s="105">
        <f t="shared" si="12"/>
        <v>3.4853884104826052</v>
      </c>
      <c r="AM21" s="26"/>
      <c r="AN21" s="26"/>
      <c r="AO21" s="26"/>
      <c r="AP21" s="233" t="str">
        <f t="shared" si="13"/>
        <v>1L-11</v>
      </c>
      <c r="AQ21" s="227">
        <f t="shared" si="14"/>
        <v>2200</v>
      </c>
      <c r="AR21" s="80">
        <f t="shared" si="15"/>
        <v>2154.751193633952</v>
      </c>
      <c r="AS21" s="26">
        <f t="shared" si="5"/>
        <v>2084.3423342175065</v>
      </c>
      <c r="AT21" s="26">
        <f t="shared" si="5"/>
        <v>1975.7107161803713</v>
      </c>
      <c r="AU21" s="26">
        <f t="shared" si="5"/>
        <v>1549.3476923076921</v>
      </c>
      <c r="AV21" s="72">
        <f t="shared" si="5"/>
        <v>798.40449336870029</v>
      </c>
      <c r="AW21" s="72"/>
      <c r="AX21" s="26"/>
    </row>
    <row r="22" spans="1:54" ht="18" customHeight="1">
      <c r="A22" s="14"/>
      <c r="B22" s="38" t="s">
        <v>42</v>
      </c>
      <c r="C22" s="107">
        <f t="shared" si="16"/>
        <v>2400</v>
      </c>
      <c r="D22" s="62">
        <v>155.36897010000001</v>
      </c>
      <c r="E22" s="185">
        <f t="shared" si="6"/>
        <v>15.675522400000006</v>
      </c>
      <c r="F22" s="120">
        <v>139.69344770000001</v>
      </c>
      <c r="G22" s="174">
        <v>620.00132625994695</v>
      </c>
      <c r="H22" s="174">
        <v>603.28700265251985</v>
      </c>
      <c r="I22" s="174">
        <v>577.55251989389922</v>
      </c>
      <c r="J22" s="174">
        <v>465.20053050397877</v>
      </c>
      <c r="K22" s="176">
        <v>266.67480106100794</v>
      </c>
      <c r="L22" s="61"/>
      <c r="M22" s="15"/>
      <c r="N22" s="102">
        <v>0</v>
      </c>
      <c r="O22" s="51">
        <f>G22*O$5/1000</f>
        <v>3.1000066312997347</v>
      </c>
      <c r="P22" s="51">
        <f>0.5*(G22+H22)*P$5/1000</f>
        <v>3.3640429045092839</v>
      </c>
      <c r="Q22" s="51">
        <f>0.5*(H22+I22)*Q$5/1000</f>
        <v>2.6568889257294432</v>
      </c>
      <c r="R22" s="51">
        <f>0.5*(I22+J22)*R$5/1000</f>
        <v>3.1282591511936344</v>
      </c>
      <c r="S22" s="51">
        <f>0.5*(J22+K22)*S$5/1000</f>
        <v>2.5615636604774537</v>
      </c>
      <c r="T22" s="51">
        <f>0.5*(J22+K22)*T$5/1000</f>
        <v>0.73187533156498674</v>
      </c>
      <c r="U22" s="77">
        <f t="shared" si="17"/>
        <v>15.542636604774538</v>
      </c>
      <c r="V22" s="34">
        <f t="shared" si="0"/>
        <v>15.675522400000006</v>
      </c>
      <c r="W22" s="51"/>
      <c r="X22" s="26"/>
      <c r="Y22" s="77">
        <f>D22-O22</f>
        <v>152.26896346870029</v>
      </c>
      <c r="Z22" s="51">
        <f t="shared" si="1"/>
        <v>148.904920564191</v>
      </c>
      <c r="AA22" s="51">
        <f t="shared" si="2"/>
        <v>146.24803163846155</v>
      </c>
      <c r="AB22" s="51">
        <f t="shared" si="3"/>
        <v>143.11977248726791</v>
      </c>
      <c r="AC22" s="34">
        <f t="shared" si="4"/>
        <v>140.55820882679046</v>
      </c>
      <c r="AD22" s="51"/>
      <c r="AE22" s="51"/>
      <c r="AG22" s="103">
        <f t="shared" si="7"/>
        <v>3.8709594614540483</v>
      </c>
      <c r="AH22" s="104">
        <f t="shared" si="8"/>
        <v>3.7763253449527885</v>
      </c>
      <c r="AI22" s="103">
        <f t="shared" si="9"/>
        <v>3.651243311299972</v>
      </c>
      <c r="AJ22" s="104">
        <f t="shared" si="10"/>
        <v>3.4704961796925327</v>
      </c>
      <c r="AK22" s="104">
        <f t="shared" si="11"/>
        <v>3.4796252711246485</v>
      </c>
      <c r="AL22" s="105">
        <f t="shared" si="12"/>
        <v>3.5355455970500249</v>
      </c>
      <c r="AM22" s="26"/>
      <c r="AN22" s="26"/>
      <c r="AO22" s="26"/>
      <c r="AP22" s="233" t="str">
        <f t="shared" si="13"/>
        <v>1L-12</v>
      </c>
      <c r="AQ22" s="227">
        <f t="shared" si="14"/>
        <v>2400</v>
      </c>
      <c r="AR22" s="80">
        <f t="shared" si="15"/>
        <v>2356.0050397877985</v>
      </c>
      <c r="AS22" s="26">
        <f t="shared" si="5"/>
        <v>2292.4906100795752</v>
      </c>
      <c r="AT22" s="26">
        <f t="shared" si="5"/>
        <v>2194.6995755968169</v>
      </c>
      <c r="AU22" s="26">
        <f t="shared" si="5"/>
        <v>1767.7620159151193</v>
      </c>
      <c r="AV22" s="72">
        <f t="shared" si="5"/>
        <v>1013.3642440318301</v>
      </c>
      <c r="AW22" s="72"/>
      <c r="AX22" s="26"/>
    </row>
    <row r="23" spans="1:54" ht="18" customHeight="1">
      <c r="A23" s="14"/>
      <c r="B23" s="38" t="s">
        <v>43</v>
      </c>
      <c r="C23" s="107">
        <f t="shared" si="16"/>
        <v>2600</v>
      </c>
      <c r="D23" s="62">
        <v>225.24007599999999</v>
      </c>
      <c r="E23" s="185">
        <f t="shared" si="6"/>
        <v>17.320298999999977</v>
      </c>
      <c r="F23" s="120">
        <v>207.91977700000001</v>
      </c>
      <c r="G23" s="174">
        <v>673.00981432360743</v>
      </c>
      <c r="H23" s="174">
        <v>657.5159151193634</v>
      </c>
      <c r="I23" s="174">
        <v>633.68435013262592</v>
      </c>
      <c r="J23" s="174">
        <v>521.26763925729449</v>
      </c>
      <c r="K23" s="176">
        <v>322.34058355437662</v>
      </c>
      <c r="L23" s="61"/>
      <c r="M23" s="15"/>
      <c r="N23" s="102">
        <v>0</v>
      </c>
      <c r="O23" s="51">
        <f>G23*O$5/1000</f>
        <v>3.3650490716180372</v>
      </c>
      <c r="P23" s="51">
        <f>0.5*(G23+H23)*P$5/1000</f>
        <v>3.6589457559681695</v>
      </c>
      <c r="Q23" s="51">
        <f>0.5*(H23+I23)*Q$5/1000</f>
        <v>2.9052005968169761</v>
      </c>
      <c r="R23" s="51">
        <f>0.5*(I23+J23)*R$5/1000</f>
        <v>3.4648559681697617</v>
      </c>
      <c r="S23" s="51">
        <f>0.5*(J23+K23)*S$5/1000</f>
        <v>2.952628779840849</v>
      </c>
      <c r="T23" s="51">
        <f>0.5*(J23+K23)*T$5/1000</f>
        <v>0.84360822281167114</v>
      </c>
      <c r="U23" s="77">
        <f t="shared" si="17"/>
        <v>17.190288395225465</v>
      </c>
      <c r="V23" s="34">
        <f t="shared" si="0"/>
        <v>17.320298999999977</v>
      </c>
      <c r="W23" s="51"/>
      <c r="X23" s="26"/>
      <c r="Y23" s="77">
        <f>D23-O23</f>
        <v>221.87502692838194</v>
      </c>
      <c r="Z23" s="51">
        <f t="shared" si="1"/>
        <v>218.21608117241377</v>
      </c>
      <c r="AA23" s="51">
        <f t="shared" si="2"/>
        <v>215.3108805755968</v>
      </c>
      <c r="AB23" s="51">
        <f t="shared" si="3"/>
        <v>211.84602460742704</v>
      </c>
      <c r="AC23" s="34">
        <f t="shared" si="4"/>
        <v>208.8933958275862</v>
      </c>
      <c r="AD23" s="51"/>
      <c r="AE23" s="51"/>
      <c r="AG23" s="103">
        <f t="shared" si="7"/>
        <v>3.8632423252446451</v>
      </c>
      <c r="AH23" s="104">
        <f t="shared" si="8"/>
        <v>3.7729806547172267</v>
      </c>
      <c r="AI23" s="103">
        <f t="shared" si="9"/>
        <v>3.688069535273887</v>
      </c>
      <c r="AJ23" s="104">
        <f t="shared" si="10"/>
        <v>3.5630407764971674</v>
      </c>
      <c r="AK23" s="104">
        <f t="shared" si="11"/>
        <v>3.5671537992080307</v>
      </c>
      <c r="AL23" s="105">
        <f t="shared" si="12"/>
        <v>3.5928714381015929</v>
      </c>
      <c r="AM23" s="26"/>
      <c r="AN23" s="26"/>
      <c r="AO23" s="26"/>
      <c r="AP23" s="102" t="str">
        <f t="shared" si="13"/>
        <v>1L-13</v>
      </c>
      <c r="AQ23" s="227">
        <f t="shared" si="14"/>
        <v>2600</v>
      </c>
      <c r="AR23" s="80">
        <f t="shared" si="15"/>
        <v>2557.4372944297079</v>
      </c>
      <c r="AS23" s="26">
        <f t="shared" si="5"/>
        <v>2498.5604774535809</v>
      </c>
      <c r="AT23" s="26">
        <f t="shared" si="5"/>
        <v>2408.0005305039786</v>
      </c>
      <c r="AU23" s="26">
        <f t="shared" si="5"/>
        <v>1980.817029177719</v>
      </c>
      <c r="AV23" s="72">
        <f t="shared" si="5"/>
        <v>1224.8942175066311</v>
      </c>
      <c r="AW23" s="264"/>
      <c r="AX23" s="26"/>
    </row>
    <row r="24" spans="1:54" ht="18" customHeight="1">
      <c r="A24" s="14"/>
      <c r="B24" s="39"/>
      <c r="C24" s="108"/>
      <c r="D24" s="191"/>
      <c r="E24" s="192"/>
      <c r="F24" s="193"/>
      <c r="G24" s="192"/>
      <c r="H24" s="192"/>
      <c r="I24" s="192"/>
      <c r="J24" s="192"/>
      <c r="K24" s="193"/>
      <c r="L24" s="61"/>
      <c r="M24" s="15"/>
      <c r="N24" s="156"/>
      <c r="O24" s="52"/>
      <c r="P24" s="52"/>
      <c r="Q24" s="52"/>
      <c r="R24" s="52"/>
      <c r="S24" s="52"/>
      <c r="T24" s="52"/>
      <c r="U24" s="78"/>
      <c r="V24" s="53"/>
      <c r="W24" s="51"/>
      <c r="X24" s="26"/>
      <c r="Y24" s="78"/>
      <c r="Z24" s="52"/>
      <c r="AA24" s="52"/>
      <c r="AB24" s="52"/>
      <c r="AC24" s="53"/>
      <c r="AD24" s="51"/>
      <c r="AE24" s="51"/>
      <c r="AF24" s="23"/>
      <c r="AG24" s="208"/>
      <c r="AH24" s="209"/>
      <c r="AI24" s="208"/>
      <c r="AJ24" s="209"/>
      <c r="AK24" s="209"/>
      <c r="AL24" s="210"/>
      <c r="AM24" s="26"/>
      <c r="AN24" s="26"/>
      <c r="AO24" s="26"/>
      <c r="AP24" s="156"/>
      <c r="AQ24" s="228"/>
      <c r="AR24" s="94"/>
      <c r="AS24" s="93"/>
      <c r="AT24" s="93"/>
      <c r="AU24" s="93"/>
      <c r="AV24" s="95"/>
      <c r="AW24" s="243"/>
      <c r="AX24" s="26"/>
    </row>
    <row r="25" spans="1:54" ht="18" customHeight="1">
      <c r="A25" s="171"/>
      <c r="B25" s="189"/>
      <c r="C25" s="175"/>
      <c r="D25" s="190"/>
      <c r="E25" s="177"/>
      <c r="F25" s="177"/>
      <c r="G25" s="177"/>
      <c r="H25" s="177"/>
      <c r="I25" s="177"/>
      <c r="J25" s="177"/>
      <c r="K25" s="177"/>
      <c r="L25" s="177"/>
      <c r="M25" s="15"/>
      <c r="N25" s="15"/>
      <c r="O25" s="165"/>
      <c r="P25" s="165"/>
      <c r="Q25" s="165"/>
      <c r="R25" s="165"/>
      <c r="S25" s="165"/>
      <c r="T25" s="165"/>
      <c r="U25" s="165"/>
      <c r="V25" s="165"/>
      <c r="W25" s="51"/>
      <c r="X25" s="23"/>
      <c r="Y25" s="165"/>
      <c r="Z25" s="165"/>
      <c r="AA25" s="165"/>
      <c r="AB25" s="165"/>
      <c r="AC25" s="165"/>
      <c r="AD25" s="51"/>
      <c r="AE25" s="51"/>
      <c r="AF25" s="51"/>
      <c r="AG25" s="51"/>
      <c r="AH25" s="23"/>
      <c r="AI25" s="15"/>
      <c r="AJ25" s="15"/>
      <c r="AK25" s="15"/>
      <c r="AL25" s="15"/>
      <c r="AM25" s="15"/>
      <c r="AN25" s="15"/>
      <c r="AO25" s="23"/>
      <c r="AP25" s="23"/>
      <c r="AQ25" s="23"/>
      <c r="AR25" s="15"/>
      <c r="AS25" s="15"/>
      <c r="AT25" s="15"/>
      <c r="AU25" s="15"/>
      <c r="AV25" s="15"/>
      <c r="AW25" s="15"/>
      <c r="AX25" s="15"/>
      <c r="AY25" s="15"/>
      <c r="AZ25" s="15"/>
      <c r="BA25" s="26"/>
      <c r="BB25" s="26"/>
    </row>
    <row r="26" spans="1:54" customFormat="1" ht="18" customHeight="1">
      <c r="A26" s="171"/>
      <c r="B26" s="10"/>
      <c r="C26" s="4"/>
      <c r="D26" s="4"/>
      <c r="E26" s="5"/>
      <c r="F26" s="5"/>
      <c r="G26" s="177"/>
      <c r="H26" s="177"/>
      <c r="I26" s="177"/>
      <c r="J26" s="177"/>
      <c r="K26" s="177"/>
      <c r="L26" s="177"/>
      <c r="M26" s="23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15"/>
      <c r="AI26" s="15"/>
      <c r="AJ26" s="15"/>
      <c r="AK26" s="15"/>
      <c r="AL26" s="23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26"/>
      <c r="AX26" s="26"/>
      <c r="AY26" s="26"/>
      <c r="AZ26" s="26"/>
    </row>
    <row r="27" spans="1:54" customFormat="1" ht="18" customHeight="1">
      <c r="A27" s="171"/>
      <c r="B27" s="10"/>
      <c r="C27" s="4"/>
      <c r="D27" s="4"/>
      <c r="E27" s="5"/>
      <c r="F27" s="5"/>
      <c r="G27" s="177"/>
      <c r="H27" s="177"/>
      <c r="I27" s="177"/>
      <c r="J27" s="177"/>
      <c r="K27" s="177"/>
      <c r="L27" s="177"/>
      <c r="M27" s="23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33"/>
      <c r="AX27" s="33"/>
    </row>
    <row r="28" spans="1:54" customFormat="1" ht="18" customHeight="1">
      <c r="A28" s="171"/>
      <c r="B28" s="10"/>
      <c r="C28" s="4"/>
      <c r="D28" s="4"/>
      <c r="E28" s="5"/>
      <c r="F28" s="5"/>
      <c r="G28" s="177"/>
      <c r="H28" s="177"/>
      <c r="I28" s="177"/>
      <c r="J28" s="177"/>
      <c r="K28" s="177"/>
      <c r="L28" s="177"/>
      <c r="M28" s="23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</row>
    <row r="29" spans="1:54" customFormat="1" ht="18" customHeight="1">
      <c r="A29" s="171"/>
      <c r="B29" s="10"/>
      <c r="C29" s="4"/>
      <c r="D29" s="4"/>
      <c r="E29" s="5"/>
      <c r="F29" s="5"/>
      <c r="G29" s="177"/>
      <c r="H29" s="177"/>
      <c r="I29" s="177"/>
      <c r="J29" s="177"/>
      <c r="K29" s="177"/>
      <c r="L29" s="177"/>
      <c r="M29" s="23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</row>
    <row r="30" spans="1:54" customFormat="1" ht="18" customHeight="1">
      <c r="A30" s="171"/>
      <c r="B30" s="10"/>
      <c r="C30" s="4"/>
      <c r="D30" s="4"/>
      <c r="E30" s="5"/>
      <c r="F30" s="5"/>
      <c r="G30" s="177"/>
      <c r="H30" s="177"/>
      <c r="I30" s="177"/>
      <c r="J30" s="177"/>
      <c r="K30" s="177"/>
      <c r="L30" s="177"/>
      <c r="M30" s="23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</row>
    <row r="31" spans="1:54" customFormat="1" ht="18" customHeight="1">
      <c r="A31" s="171"/>
      <c r="B31" s="10"/>
      <c r="C31" s="4"/>
      <c r="D31" s="4"/>
      <c r="E31" s="5"/>
      <c r="F31" s="5"/>
      <c r="G31" s="177"/>
      <c r="H31" s="177"/>
      <c r="I31" s="177"/>
      <c r="J31" s="177"/>
      <c r="K31" s="177"/>
      <c r="L31" s="177"/>
      <c r="M31" s="23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</row>
    <row r="32" spans="1:54" customFormat="1" ht="18" customHeight="1">
      <c r="A32" s="171"/>
      <c r="B32" s="10"/>
      <c r="C32" s="4"/>
      <c r="D32" s="4"/>
      <c r="E32" s="5"/>
      <c r="F32" s="5"/>
      <c r="G32" s="177"/>
      <c r="H32" s="177"/>
      <c r="I32" s="177"/>
      <c r="J32" s="177"/>
      <c r="K32" s="177"/>
      <c r="L32" s="177"/>
      <c r="M32" s="23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</row>
    <row r="33" spans="1:50" customFormat="1" ht="18" customHeight="1">
      <c r="A33" s="171"/>
      <c r="B33" s="10"/>
      <c r="C33" s="4"/>
      <c r="D33" s="4"/>
      <c r="E33" s="5"/>
      <c r="F33" s="5"/>
      <c r="G33" s="177"/>
      <c r="H33" s="177"/>
      <c r="I33" s="177"/>
      <c r="J33" s="177"/>
      <c r="K33" s="177"/>
      <c r="L33" s="177"/>
      <c r="M33" s="23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</row>
    <row r="34" spans="1:50" customFormat="1" ht="18" customHeight="1">
      <c r="A34" s="171"/>
      <c r="B34" s="10"/>
      <c r="C34" s="4"/>
      <c r="D34" s="4"/>
      <c r="E34" s="5"/>
      <c r="F34" s="5"/>
      <c r="G34" s="177"/>
      <c r="H34" s="177"/>
      <c r="I34" s="177"/>
      <c r="J34" s="177"/>
      <c r="K34" s="177"/>
      <c r="L34" s="177"/>
      <c r="M34" s="23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</row>
    <row r="35" spans="1:50" customFormat="1" ht="18" customHeight="1">
      <c r="A35" s="171"/>
      <c r="B35" s="10"/>
      <c r="C35" s="4"/>
      <c r="D35" s="4"/>
      <c r="E35" s="5"/>
      <c r="F35" s="5"/>
      <c r="G35" s="177"/>
      <c r="H35" s="177"/>
      <c r="I35" s="177"/>
      <c r="J35" s="177"/>
      <c r="K35" s="177"/>
      <c r="L35" s="177"/>
      <c r="M35" s="23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</row>
    <row r="36" spans="1:50" customFormat="1" ht="18" customHeight="1">
      <c r="A36" s="171"/>
      <c r="B36" s="10"/>
      <c r="C36" s="4"/>
      <c r="D36" s="4"/>
      <c r="E36" s="5"/>
      <c r="F36" s="5"/>
      <c r="G36" s="177"/>
      <c r="H36" s="177"/>
      <c r="I36" s="177"/>
      <c r="J36" s="177"/>
      <c r="K36" s="177"/>
      <c r="L36" s="177"/>
      <c r="M36" s="23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</row>
    <row r="37" spans="1:50" customFormat="1" ht="18" customHeight="1">
      <c r="A37" s="171"/>
      <c r="B37" s="10"/>
      <c r="C37" s="4"/>
      <c r="D37" s="4"/>
      <c r="E37" s="5"/>
      <c r="F37" s="5"/>
      <c r="G37" s="177"/>
      <c r="H37" s="177"/>
      <c r="I37" s="177"/>
      <c r="J37" s="177"/>
      <c r="K37" s="177"/>
      <c r="L37" s="177"/>
      <c r="M37" s="23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</row>
    <row r="38" spans="1:50" customFormat="1" ht="18" customHeight="1">
      <c r="A38" s="171"/>
      <c r="B38" s="10"/>
      <c r="C38" s="4"/>
      <c r="D38" s="4"/>
      <c r="E38" s="5"/>
      <c r="F38" s="5"/>
      <c r="G38" s="177"/>
      <c r="H38" s="177"/>
      <c r="I38" s="177"/>
      <c r="J38" s="177"/>
      <c r="K38" s="177"/>
      <c r="L38" s="177"/>
      <c r="M38" s="23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spans="1:50" customFormat="1" ht="18" customHeight="1">
      <c r="A39" s="171"/>
      <c r="B39" s="10"/>
      <c r="C39" s="4"/>
      <c r="D39" s="4"/>
      <c r="E39" s="5"/>
      <c r="F39" s="5"/>
      <c r="G39" s="177"/>
      <c r="H39" s="177"/>
      <c r="I39" s="177"/>
      <c r="J39" s="177"/>
      <c r="K39" s="177"/>
      <c r="L39" s="177"/>
      <c r="M39" s="23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</row>
    <row r="40" spans="1:50" customFormat="1" ht="18" customHeight="1">
      <c r="A40" s="171"/>
      <c r="B40" s="10"/>
      <c r="C40" s="4"/>
      <c r="D40" s="4"/>
      <c r="E40" s="5"/>
      <c r="F40" s="5"/>
      <c r="G40" s="177"/>
      <c r="H40" s="177"/>
      <c r="I40" s="177"/>
      <c r="J40" s="177"/>
      <c r="K40" s="177"/>
      <c r="L40" s="177"/>
      <c r="M40" s="23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</row>
    <row r="41" spans="1:50" customFormat="1" ht="18" customHeight="1">
      <c r="A41" s="171"/>
      <c r="B41" s="10"/>
      <c r="C41" s="4"/>
      <c r="D41" s="4"/>
      <c r="E41" s="5"/>
      <c r="F41" s="5"/>
      <c r="G41" s="177"/>
      <c r="H41" s="177"/>
      <c r="I41" s="177"/>
      <c r="J41" s="177"/>
      <c r="K41" s="177"/>
      <c r="L41" s="177"/>
      <c r="M41" s="23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</row>
    <row r="42" spans="1:50" customFormat="1" ht="18" customHeight="1">
      <c r="A42" s="171"/>
      <c r="B42" s="10"/>
      <c r="C42" s="4"/>
      <c r="D42" s="4"/>
      <c r="E42" s="5"/>
      <c r="F42" s="5"/>
      <c r="G42" s="177"/>
      <c r="H42" s="177"/>
      <c r="I42" s="177"/>
      <c r="J42" s="177"/>
      <c r="K42" s="177"/>
      <c r="L42" s="177"/>
      <c r="M42" s="23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</row>
    <row r="43" spans="1:50" customFormat="1" ht="18" customHeight="1">
      <c r="A43" s="171"/>
      <c r="B43" s="10"/>
      <c r="C43" s="4"/>
      <c r="D43" s="4"/>
      <c r="E43" s="5"/>
      <c r="F43" s="5"/>
      <c r="G43" s="177"/>
      <c r="H43" s="177"/>
      <c r="I43" s="177"/>
      <c r="J43" s="177"/>
      <c r="K43" s="177"/>
      <c r="L43" s="177"/>
      <c r="M43" s="23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</row>
    <row r="44" spans="1:50" customFormat="1" ht="18" customHeight="1">
      <c r="A44" s="171"/>
      <c r="B44" s="10"/>
      <c r="C44" s="4"/>
      <c r="D44" s="4"/>
      <c r="E44" s="5"/>
      <c r="F44" s="5"/>
      <c r="G44" s="177"/>
      <c r="H44" s="177"/>
      <c r="I44" s="177"/>
      <c r="J44" s="177"/>
      <c r="K44" s="177"/>
      <c r="L44" s="177"/>
      <c r="M44" s="23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15"/>
      <c r="Y44" s="15"/>
      <c r="Z44" s="15"/>
      <c r="AA44" s="15"/>
      <c r="AB44" s="15"/>
      <c r="AC44" s="15"/>
      <c r="AD44" s="51"/>
      <c r="AE44" s="51"/>
      <c r="AF44" s="51"/>
      <c r="AG44" s="51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</row>
    <row r="45" spans="1:50" customFormat="1" ht="18" customHeight="1">
      <c r="A45" s="171"/>
      <c r="B45" s="10"/>
      <c r="C45" s="4"/>
      <c r="D45" s="4"/>
      <c r="E45" s="5"/>
      <c r="F45" s="5"/>
      <c r="G45" s="177"/>
      <c r="H45" s="177"/>
      <c r="I45" s="177"/>
      <c r="J45" s="177"/>
      <c r="K45" s="177"/>
      <c r="L45" s="177"/>
      <c r="M45" s="23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</row>
    <row r="46" spans="1:50" customFormat="1" ht="18" customHeight="1">
      <c r="A46" s="171"/>
      <c r="B46" s="10"/>
      <c r="C46" s="4"/>
      <c r="D46" s="4"/>
      <c r="E46" s="5"/>
      <c r="F46" s="5"/>
      <c r="G46" s="177"/>
      <c r="H46" s="177"/>
      <c r="I46" s="177"/>
      <c r="J46" s="177"/>
      <c r="K46" s="177"/>
      <c r="L46" s="177"/>
      <c r="M46" s="23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</row>
    <row r="47" spans="1:50" customFormat="1" ht="18" customHeight="1">
      <c r="A47" s="14"/>
      <c r="B47" s="10"/>
      <c r="C47" s="4"/>
      <c r="D47" s="4"/>
      <c r="E47" s="5"/>
      <c r="F47" s="5"/>
      <c r="G47" s="177"/>
      <c r="H47" s="177"/>
      <c r="I47" s="177"/>
      <c r="J47" s="177"/>
      <c r="K47" s="177"/>
      <c r="L47" s="177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8"/>
      <c r="AB47" s="19"/>
      <c r="AC47" s="20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1:50" customFormat="1" ht="18" customHeight="1">
      <c r="A48" s="14"/>
      <c r="B48" s="10"/>
      <c r="C48" s="4"/>
      <c r="D48" s="4"/>
      <c r="E48" s="5"/>
      <c r="F48" s="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293" t="s">
        <v>44</v>
      </c>
      <c r="AB48" s="294"/>
      <c r="AC48" s="29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customFormat="1" ht="18" customHeight="1">
      <c r="A49" s="14"/>
      <c r="B49" s="10"/>
      <c r="C49" s="4"/>
      <c r="D49" s="4"/>
      <c r="E49" s="5"/>
      <c r="F49" s="5"/>
      <c r="G49" s="15"/>
      <c r="H49" s="15"/>
      <c r="I49" s="15"/>
      <c r="J49" s="15"/>
      <c r="K49" s="15"/>
      <c r="L49" s="15"/>
      <c r="M49" s="15"/>
      <c r="N49" s="15"/>
      <c r="O49" s="2"/>
      <c r="P49" s="2"/>
      <c r="Q49" s="2"/>
      <c r="R49" s="15"/>
      <c r="S49" s="15"/>
      <c r="T49" s="15"/>
      <c r="U49" s="15"/>
      <c r="V49" s="15"/>
      <c r="W49" s="15"/>
      <c r="X49" s="15"/>
      <c r="Y49" s="15"/>
      <c r="Z49" s="15"/>
      <c r="AA49" s="22">
        <v>3.8</v>
      </c>
      <c r="AB49" s="23">
        <v>50</v>
      </c>
      <c r="AC49" s="42">
        <f>AA49*AB49</f>
        <v>190</v>
      </c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customFormat="1" ht="18" customHeight="1">
      <c r="A50" s="14"/>
      <c r="B50" s="10"/>
      <c r="C50" s="4"/>
      <c r="D50" s="4"/>
      <c r="E50" s="5"/>
      <c r="F50" s="5"/>
      <c r="G50" s="15"/>
      <c r="H50" s="15"/>
      <c r="I50" s="15"/>
      <c r="J50" s="15"/>
      <c r="K50" s="15"/>
      <c r="L50" s="15"/>
      <c r="M50" s="15"/>
      <c r="N50" s="15"/>
      <c r="O50" s="2"/>
      <c r="P50" s="2"/>
      <c r="Q50" s="2"/>
      <c r="R50" s="15"/>
      <c r="S50" s="15"/>
      <c r="T50" s="15"/>
      <c r="U50" s="15"/>
      <c r="V50" s="15"/>
      <c r="W50" s="15"/>
      <c r="X50" s="15"/>
      <c r="Y50" s="15"/>
      <c r="Z50" s="15"/>
      <c r="AA50" s="22"/>
      <c r="AB50" s="23">
        <v>650</v>
      </c>
      <c r="AC50" s="42">
        <f>AA49*AB50</f>
        <v>2470</v>
      </c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</row>
    <row r="51" spans="1:49" customFormat="1" ht="18" customHeight="1">
      <c r="A51" s="14"/>
      <c r="B51" s="10"/>
      <c r="C51" s="4"/>
      <c r="D51" s="4"/>
      <c r="E51" s="5"/>
      <c r="F51" s="5"/>
      <c r="G51" s="15"/>
      <c r="H51" s="15"/>
      <c r="I51" s="15"/>
      <c r="J51" s="15"/>
      <c r="K51" s="15"/>
      <c r="L51" s="15"/>
      <c r="M51" s="15"/>
      <c r="N51" s="15"/>
      <c r="O51" s="2"/>
      <c r="P51" s="2"/>
      <c r="Q51" s="2"/>
      <c r="R51" s="15"/>
      <c r="S51" s="15"/>
      <c r="T51" s="15"/>
      <c r="U51" s="15"/>
      <c r="V51" s="15"/>
      <c r="W51" s="15"/>
      <c r="X51" s="15"/>
      <c r="Y51" s="15"/>
      <c r="Z51" s="15"/>
      <c r="AA51" s="30"/>
      <c r="AB51" s="17"/>
      <c r="AC51" s="21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  <row r="52" spans="1:49" customFormat="1" ht="18" customHeight="1">
      <c r="A52" s="14"/>
      <c r="B52" s="10"/>
      <c r="C52" s="4"/>
      <c r="D52" s="4"/>
      <c r="E52" s="5"/>
      <c r="F52" s="5"/>
      <c r="G52" s="15"/>
      <c r="H52" s="15"/>
      <c r="I52" s="15"/>
      <c r="J52" s="15"/>
      <c r="K52" s="15"/>
      <c r="L52" s="15"/>
      <c r="M52" s="15"/>
      <c r="N52" s="15"/>
      <c r="O52" s="2"/>
      <c r="P52" s="2"/>
      <c r="Q52" s="2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</row>
    <row r="53" spans="1:49" customFormat="1" ht="18" customHeight="1">
      <c r="A53" s="14"/>
      <c r="B53" s="10"/>
      <c r="C53" s="4"/>
      <c r="D53" s="4"/>
      <c r="E53" s="5"/>
      <c r="F53" s="5"/>
      <c r="G53" s="15"/>
      <c r="H53" s="15"/>
      <c r="I53" s="15"/>
      <c r="J53" s="15"/>
      <c r="K53" s="15"/>
      <c r="L53" s="15"/>
      <c r="M53" s="15"/>
      <c r="N53" s="15"/>
      <c r="O53" s="2"/>
      <c r="P53" s="2"/>
      <c r="Q53" s="2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1:49" customFormat="1" ht="18" customHeight="1">
      <c r="A54" s="14"/>
      <c r="B54" s="10"/>
      <c r="C54" s="4"/>
      <c r="D54" s="4"/>
      <c r="E54" s="5"/>
      <c r="F54" s="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</row>
    <row r="55" spans="1:49" customFormat="1" ht="18" customHeight="1">
      <c r="A55" s="14"/>
      <c r="B55" s="10"/>
      <c r="C55" s="4"/>
      <c r="D55" s="4"/>
      <c r="E55" s="5"/>
      <c r="F55" s="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</row>
    <row r="56" spans="1:49" customFormat="1" ht="18" customHeight="1">
      <c r="A56" s="14"/>
      <c r="B56" s="10"/>
      <c r="C56" s="4"/>
      <c r="D56" s="4"/>
      <c r="E56" s="5"/>
      <c r="F56" s="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</row>
    <row r="57" spans="1:49" customFormat="1" ht="18" customHeight="1">
      <c r="A57" s="14"/>
      <c r="B57" s="10"/>
      <c r="C57" s="4"/>
      <c r="D57" s="4"/>
      <c r="E57" s="5"/>
      <c r="F57" s="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</row>
    <row r="58" spans="1:49" customFormat="1" ht="18" customHeight="1">
      <c r="A58" s="14"/>
      <c r="B58" s="10"/>
      <c r="C58" s="4"/>
      <c r="D58" s="4"/>
      <c r="E58" s="5"/>
      <c r="F58" s="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</row>
    <row r="59" spans="1:49" customFormat="1" ht="18" customHeight="1">
      <c r="A59" s="14"/>
      <c r="B59" s="10"/>
      <c r="C59" s="4"/>
      <c r="D59" s="4"/>
      <c r="E59" s="5"/>
      <c r="F59" s="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</row>
    <row r="60" spans="1:49" customFormat="1" ht="18" customHeight="1">
      <c r="A60" s="14"/>
      <c r="B60" s="10"/>
      <c r="C60" s="4"/>
      <c r="D60" s="4"/>
      <c r="E60" s="5"/>
      <c r="F60" s="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</row>
    <row r="61" spans="1:49" customFormat="1" ht="18" customHeight="1">
      <c r="A61" s="14"/>
      <c r="B61" s="10"/>
      <c r="C61" s="4"/>
      <c r="D61" s="4"/>
      <c r="E61" s="5"/>
      <c r="F61" s="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</row>
    <row r="62" spans="1:49" customFormat="1" ht="18" customHeight="1">
      <c r="A62" s="14"/>
      <c r="B62" s="10"/>
      <c r="C62" s="4"/>
      <c r="D62" s="4"/>
      <c r="E62" s="5"/>
      <c r="F62" s="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</row>
    <row r="63" spans="1:49" customFormat="1" ht="18" customHeight="1">
      <c r="A63" s="14"/>
      <c r="B63" s="10"/>
      <c r="C63" s="4"/>
      <c r="D63" s="4"/>
      <c r="E63" s="5"/>
      <c r="F63" s="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</row>
    <row r="64" spans="1:49" customFormat="1" ht="18" customHeight="1">
      <c r="A64" s="14"/>
      <c r="B64" s="10"/>
      <c r="C64" s="4"/>
      <c r="D64" s="4"/>
      <c r="E64" s="5"/>
      <c r="F64" s="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</row>
    <row r="65" spans="1:65" customFormat="1" ht="18" customHeight="1">
      <c r="A65" s="14"/>
      <c r="B65" s="10"/>
      <c r="C65" s="4"/>
      <c r="D65" s="4"/>
      <c r="E65" s="5"/>
      <c r="F65" s="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</row>
    <row r="66" spans="1:65" customFormat="1" ht="18" customHeight="1">
      <c r="A66" s="14"/>
      <c r="B66" s="10"/>
      <c r="C66" s="4"/>
      <c r="D66" s="4"/>
      <c r="E66" s="5"/>
      <c r="F66" s="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23"/>
      <c r="Y66" s="23"/>
      <c r="Z66" s="23"/>
      <c r="AA66" s="23"/>
      <c r="AB66" s="23"/>
      <c r="AC66" s="23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23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</row>
    <row r="67" spans="1:65" customFormat="1" ht="18" customHeight="1">
      <c r="A67" s="14"/>
      <c r="B67" s="10"/>
      <c r="C67" s="4"/>
      <c r="D67" s="4"/>
      <c r="E67" s="5"/>
      <c r="F67" s="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2"/>
      <c r="T67" s="2"/>
      <c r="U67" s="2"/>
      <c r="V67" s="23"/>
      <c r="W67" s="23"/>
      <c r="X67" s="162"/>
      <c r="Y67" s="162"/>
      <c r="Z67" s="162"/>
      <c r="AA67" s="162"/>
      <c r="AB67" s="162"/>
      <c r="AC67" s="162"/>
      <c r="AD67" s="23"/>
      <c r="AE67" s="23"/>
      <c r="AF67" s="23"/>
      <c r="AG67" s="23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23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</row>
    <row r="68" spans="1:65" customFormat="1" ht="18" customHeight="1">
      <c r="A68" s="14"/>
      <c r="B68" s="10"/>
      <c r="C68" s="4"/>
      <c r="D68" s="4"/>
      <c r="E68" s="5"/>
      <c r="F68" s="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2"/>
      <c r="T68" s="2"/>
      <c r="U68" s="2"/>
      <c r="V68" s="110"/>
      <c r="W68" s="162"/>
      <c r="X68" s="111"/>
      <c r="Y68" s="111"/>
      <c r="Z68" s="111"/>
      <c r="AA68" s="111"/>
      <c r="AB68" s="111"/>
      <c r="AC68" s="111"/>
      <c r="AD68" s="162"/>
      <c r="AE68" s="162"/>
      <c r="AF68" s="162"/>
      <c r="AG68" s="162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</row>
    <row r="69" spans="1:65" customFormat="1" ht="18" customHeight="1">
      <c r="A69" s="14"/>
      <c r="B69" s="10"/>
      <c r="C69" s="4"/>
      <c r="D69" s="4"/>
      <c r="E69" s="5"/>
      <c r="F69" s="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2"/>
      <c r="S69" s="2"/>
      <c r="T69" s="2"/>
      <c r="U69" s="2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</row>
    <row r="70" spans="1:65" customFormat="1" ht="18" customHeight="1">
      <c r="A70" s="14"/>
      <c r="B70" s="10"/>
      <c r="C70" s="4"/>
      <c r="D70" s="4"/>
      <c r="E70" s="5"/>
      <c r="F70" s="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2"/>
      <c r="S70" s="2"/>
      <c r="T70" s="2"/>
      <c r="U70" s="2"/>
      <c r="V70" s="111"/>
      <c r="W70" s="111"/>
      <c r="X70" s="23"/>
      <c r="Y70" s="23"/>
      <c r="Z70" s="23"/>
      <c r="AA70" s="23"/>
      <c r="AB70" s="23"/>
      <c r="AC70" s="23"/>
      <c r="AD70" s="111"/>
      <c r="AE70" s="111"/>
      <c r="AF70" s="111"/>
      <c r="AG70" s="111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</row>
    <row r="71" spans="1:65" customFormat="1" ht="18" customHeight="1">
      <c r="A71" s="14"/>
      <c r="B71" s="10"/>
      <c r="C71" s="4"/>
      <c r="D71" s="4"/>
      <c r="E71" s="5"/>
      <c r="F71" s="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2"/>
      <c r="T71" s="2"/>
      <c r="U71" s="2"/>
      <c r="V71" s="23"/>
      <c r="W71" s="23"/>
      <c r="X71" s="15"/>
      <c r="Y71" s="15"/>
      <c r="Z71" s="15"/>
      <c r="AA71" s="15"/>
      <c r="AB71" s="15"/>
      <c r="AC71" s="15"/>
      <c r="AD71" s="23"/>
      <c r="AE71" s="23"/>
      <c r="AF71" s="23"/>
      <c r="AG71" s="23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</row>
    <row r="72" spans="1:65" customFormat="1" ht="18" customHeight="1">
      <c r="A72" s="14"/>
      <c r="B72" s="10"/>
      <c r="C72" s="4"/>
      <c r="D72" s="4"/>
      <c r="E72" s="5"/>
      <c r="F72" s="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</row>
    <row r="73" spans="1:65" customFormat="1" ht="18" customHeight="1">
      <c r="A73" s="14"/>
      <c r="B73" s="10"/>
      <c r="C73" s="4"/>
      <c r="D73" s="4"/>
      <c r="E73" s="5"/>
      <c r="F73" s="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</row>
    <row r="74" spans="1:65" customFormat="1" ht="18" customHeight="1">
      <c r="A74" s="14"/>
      <c r="B74" s="10"/>
      <c r="C74" s="4"/>
      <c r="D74" s="4"/>
      <c r="E74" s="5"/>
      <c r="F74" s="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</row>
    <row r="75" spans="1:65" customFormat="1" ht="18" customHeight="1">
      <c r="A75" s="14"/>
      <c r="B75" s="10"/>
      <c r="C75" s="4"/>
      <c r="D75" s="4"/>
      <c r="E75" s="5"/>
      <c r="F75" s="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</row>
    <row r="76" spans="1:65" customFormat="1" ht="18" customHeight="1">
      <c r="A76" s="14"/>
      <c r="B76" s="10"/>
      <c r="C76" s="4"/>
      <c r="D76" s="4"/>
      <c r="E76" s="5"/>
      <c r="F76" s="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</row>
    <row r="77" spans="1:65" customFormat="1" ht="18" customHeight="1">
      <c r="A77" s="14"/>
      <c r="B77" s="10"/>
      <c r="C77" s="4"/>
      <c r="D77" s="4"/>
      <c r="E77" s="5"/>
      <c r="F77" s="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 customFormat="1" ht="18" customHeight="1">
      <c r="A78" s="14"/>
      <c r="B78" s="10"/>
      <c r="C78" s="4"/>
      <c r="D78" s="4"/>
      <c r="E78" s="5"/>
      <c r="F78" s="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</row>
    <row r="79" spans="1:65" customFormat="1" ht="18" customHeight="1">
      <c r="A79" s="14"/>
      <c r="B79" s="10"/>
      <c r="C79" s="4"/>
      <c r="D79" s="4"/>
      <c r="E79" s="5"/>
      <c r="F79" s="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</row>
    <row r="80" spans="1:65" customFormat="1" ht="18" customHeight="1">
      <c r="A80" s="14"/>
      <c r="B80" s="10"/>
      <c r="C80" s="4"/>
      <c r="D80" s="4"/>
      <c r="E80" s="5"/>
      <c r="F80" s="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</row>
    <row r="81" spans="1:65" customFormat="1" ht="18" customHeight="1">
      <c r="A81" s="14"/>
      <c r="B81" s="10"/>
      <c r="C81" s="4"/>
      <c r="D81" s="4"/>
      <c r="E81" s="5"/>
      <c r="F81" s="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 customFormat="1" ht="18" customHeight="1">
      <c r="A82" s="14"/>
      <c r="B82" s="10"/>
      <c r="C82" s="4"/>
      <c r="D82" s="4"/>
      <c r="E82" s="5"/>
      <c r="F82" s="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 customFormat="1" ht="18" customHeight="1">
      <c r="A83" s="14"/>
      <c r="B83" s="10"/>
      <c r="C83" s="4"/>
      <c r="D83" s="4"/>
      <c r="E83" s="5"/>
      <c r="F83" s="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 customFormat="1" ht="18" customHeight="1">
      <c r="A84" s="14"/>
      <c r="B84" s="10"/>
      <c r="C84" s="4"/>
      <c r="D84" s="4"/>
      <c r="E84" s="5"/>
      <c r="F84" s="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 customFormat="1" ht="18" customHeight="1">
      <c r="A85" s="14"/>
      <c r="B85" s="10"/>
      <c r="C85" s="4"/>
      <c r="D85" s="4"/>
      <c r="E85" s="5"/>
      <c r="F85" s="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 customFormat="1" ht="18" customHeight="1">
      <c r="A86" s="14"/>
      <c r="B86" s="10"/>
      <c r="C86" s="4"/>
      <c r="D86" s="4"/>
      <c r="E86" s="5"/>
      <c r="F86" s="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 customFormat="1" ht="18" customHeight="1">
      <c r="A87" s="14"/>
      <c r="B87" s="10"/>
      <c r="C87" s="4"/>
      <c r="D87" s="4"/>
      <c r="E87" s="5"/>
      <c r="F87" s="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 customFormat="1" ht="18" customHeight="1">
      <c r="A88" s="14"/>
      <c r="B88" s="10"/>
      <c r="C88" s="4"/>
      <c r="D88" s="4"/>
      <c r="E88" s="5"/>
      <c r="F88" s="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 customFormat="1" ht="18" customHeight="1">
      <c r="A89" s="14"/>
      <c r="B89" s="10"/>
      <c r="C89" s="4"/>
      <c r="D89" s="4"/>
      <c r="E89" s="5"/>
      <c r="F89" s="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 customFormat="1" ht="18" customHeight="1">
      <c r="A90" s="14"/>
      <c r="B90" s="10"/>
      <c r="C90" s="4"/>
      <c r="D90" s="4"/>
      <c r="E90" s="5"/>
      <c r="F90" s="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</row>
    <row r="91" spans="1:65" customFormat="1" ht="18" customHeight="1">
      <c r="A91" s="14"/>
      <c r="B91" s="10"/>
      <c r="C91" s="4"/>
      <c r="D91" s="4"/>
      <c r="E91" s="5"/>
      <c r="F91" s="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43"/>
      <c r="AW91" s="15"/>
    </row>
    <row r="92" spans="1:65" customFormat="1" ht="18" customHeight="1">
      <c r="A92" s="14"/>
      <c r="B92" s="10"/>
      <c r="C92" s="4"/>
      <c r="D92" s="4"/>
      <c r="E92" s="5"/>
      <c r="F92" s="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60"/>
      <c r="AW92" s="15"/>
    </row>
    <row r="93" spans="1:65" customFormat="1" ht="18" customHeight="1">
      <c r="A93" s="14"/>
      <c r="B93" s="10"/>
      <c r="C93" s="4"/>
      <c r="D93" s="4"/>
      <c r="E93" s="5"/>
      <c r="F93" s="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44" t="s">
        <v>15</v>
      </c>
      <c r="AW93" s="15"/>
    </row>
    <row r="94" spans="1:65" customFormat="1" ht="18" customHeight="1">
      <c r="A94" s="14"/>
      <c r="B94" s="10"/>
      <c r="C94" s="4"/>
      <c r="D94" s="4"/>
      <c r="E94" s="5"/>
      <c r="F94" s="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31" t="s">
        <v>25</v>
      </c>
      <c r="AW94" s="15"/>
    </row>
    <row r="95" spans="1:65" customFormat="1" ht="18" customHeight="1">
      <c r="A95" s="14"/>
      <c r="B95" s="10"/>
      <c r="C95" s="4"/>
      <c r="D95" s="4"/>
      <c r="E95" s="5"/>
      <c r="F95" s="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31"/>
      <c r="AW95" s="15"/>
    </row>
    <row r="96" spans="1:65" customFormat="1" ht="18" customHeight="1">
      <c r="A96" s="14"/>
      <c r="B96" s="10"/>
      <c r="C96" s="4"/>
      <c r="D96" s="4"/>
      <c r="E96" s="5"/>
      <c r="F96" s="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31"/>
      <c r="AW96" s="15"/>
    </row>
    <row r="97" spans="1:66" customFormat="1" ht="18" customHeight="1">
      <c r="A97" s="14"/>
      <c r="B97" s="10"/>
      <c r="C97" s="4"/>
      <c r="D97" s="4"/>
      <c r="E97" s="5"/>
      <c r="F97" s="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31"/>
      <c r="AW97" s="15"/>
    </row>
    <row r="98" spans="1:66" customFormat="1" ht="18" customHeight="1">
      <c r="A98" s="14"/>
      <c r="B98" s="10"/>
      <c r="C98" s="4"/>
      <c r="D98" s="4"/>
      <c r="E98" s="5"/>
      <c r="F98" s="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31"/>
      <c r="AW98" s="15"/>
    </row>
    <row r="99" spans="1:66" customFormat="1" ht="18" customHeight="1">
      <c r="A99" s="14"/>
      <c r="B99" s="10"/>
      <c r="C99" s="4"/>
      <c r="D99" s="4"/>
      <c r="E99" s="5"/>
      <c r="F99" s="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31"/>
      <c r="AW99" s="15"/>
    </row>
    <row r="100" spans="1:66" customFormat="1" ht="18" customHeight="1">
      <c r="A100" s="14"/>
      <c r="B100" s="10"/>
      <c r="C100" s="4"/>
      <c r="D100" s="4"/>
      <c r="E100" s="5"/>
      <c r="F100" s="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31"/>
      <c r="AW100" s="15"/>
    </row>
    <row r="101" spans="1:66" customFormat="1" ht="18" customHeight="1">
      <c r="A101" s="14"/>
      <c r="B101" s="10"/>
      <c r="C101" s="4"/>
      <c r="D101" s="4"/>
      <c r="E101" s="5"/>
      <c r="F101" s="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31"/>
      <c r="AW101" s="15"/>
    </row>
    <row r="102" spans="1:66" customFormat="1" ht="18" customHeight="1">
      <c r="A102" s="14"/>
      <c r="B102" s="10"/>
      <c r="C102" s="4"/>
      <c r="D102" s="4"/>
      <c r="E102" s="5"/>
      <c r="F102" s="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31"/>
      <c r="AW102" s="15"/>
    </row>
    <row r="103" spans="1:66" customFormat="1" ht="18" customHeight="1">
      <c r="A103" s="14"/>
      <c r="B103" s="10"/>
      <c r="C103" s="4"/>
      <c r="D103" s="4"/>
      <c r="E103" s="5"/>
      <c r="F103" s="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31"/>
      <c r="AW103" s="15"/>
    </row>
    <row r="104" spans="1:66" customFormat="1" ht="18" customHeight="1">
      <c r="A104" s="14"/>
      <c r="B104" s="10"/>
      <c r="C104" s="4"/>
      <c r="D104" s="4"/>
      <c r="E104" s="5"/>
      <c r="F104" s="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31"/>
      <c r="AW104" s="15"/>
      <c r="AX104" s="15"/>
    </row>
    <row r="105" spans="1:66" customFormat="1" ht="18" customHeight="1">
      <c r="A105" s="14"/>
      <c r="B105" s="10"/>
      <c r="C105" s="4"/>
      <c r="D105" s="4"/>
      <c r="E105" s="5"/>
      <c r="F105" s="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31"/>
      <c r="AW105" s="15"/>
      <c r="AX105" s="15"/>
      <c r="AY105" s="15"/>
      <c r="AZ105" s="15"/>
      <c r="BA105" s="15"/>
      <c r="BB105" s="15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</row>
    <row r="106" spans="1:66" customFormat="1" ht="18" customHeight="1">
      <c r="A106" s="14"/>
      <c r="B106" s="10"/>
      <c r="C106" s="4"/>
      <c r="D106" s="4"/>
      <c r="E106" s="5"/>
      <c r="F106" s="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31"/>
      <c r="AW106" s="15"/>
      <c r="AX106" s="9"/>
      <c r="AY106" s="15"/>
      <c r="AZ106" s="15"/>
      <c r="BA106" s="15"/>
      <c r="BB106" s="15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</row>
    <row r="107" spans="1:66" customFormat="1" ht="18" customHeight="1">
      <c r="A107" s="14"/>
      <c r="B107" s="10"/>
      <c r="C107" s="4"/>
      <c r="D107" s="4"/>
      <c r="E107" s="5"/>
      <c r="F107" s="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31"/>
      <c r="AW107" s="15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</row>
    <row r="108" spans="1:66" customFormat="1" ht="18" customHeight="1">
      <c r="A108" s="14"/>
      <c r="B108" s="10"/>
      <c r="C108" s="4"/>
      <c r="D108" s="4"/>
      <c r="E108" s="5"/>
      <c r="F108" s="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31"/>
      <c r="AW108" s="15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</row>
    <row r="109" spans="1:66" customFormat="1" ht="18" customHeight="1">
      <c r="A109" s="14"/>
      <c r="B109" s="10"/>
      <c r="C109" s="4"/>
      <c r="D109" s="4"/>
      <c r="E109" s="5"/>
      <c r="F109" s="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31"/>
      <c r="AW109" s="15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</row>
    <row r="110" spans="1:66" customFormat="1" ht="18" customHeight="1">
      <c r="A110" s="14"/>
      <c r="B110" s="10"/>
      <c r="C110" s="4"/>
      <c r="D110" s="4"/>
      <c r="E110" s="5"/>
      <c r="F110" s="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31"/>
      <c r="AW110" s="15"/>
      <c r="AY110" s="9"/>
      <c r="AZ110" s="9"/>
      <c r="BA110" s="9"/>
      <c r="BB110" s="9"/>
      <c r="BC110" s="9"/>
      <c r="BD110" s="9"/>
      <c r="BE110" s="9"/>
      <c r="BF110" s="9"/>
      <c r="BG110" s="9"/>
      <c r="BH110" s="9"/>
    </row>
    <row r="111" spans="1:66" customFormat="1" ht="18" customHeight="1">
      <c r="A111" s="14"/>
      <c r="B111" s="10"/>
      <c r="C111" s="4"/>
      <c r="D111" s="4"/>
      <c r="E111" s="5"/>
      <c r="F111" s="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31"/>
      <c r="AW111" s="15"/>
      <c r="AX111" s="9"/>
    </row>
    <row r="112" spans="1:66" customFormat="1" ht="18" customHeight="1">
      <c r="A112" s="14"/>
      <c r="B112" s="10"/>
      <c r="C112" s="4"/>
      <c r="D112" s="4"/>
      <c r="E112" s="5"/>
      <c r="F112" s="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31"/>
      <c r="AW112" s="43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</row>
    <row r="113" spans="1:60" customFormat="1" ht="18" customHeight="1">
      <c r="A113" s="14"/>
      <c r="B113" s="10"/>
      <c r="C113" s="4"/>
      <c r="D113" s="4"/>
      <c r="E113" s="5"/>
      <c r="F113" s="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31"/>
      <c r="AW113" s="160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</row>
    <row r="114" spans="1:60" customFormat="1" ht="18" customHeight="1">
      <c r="A114" s="14"/>
      <c r="B114" s="10"/>
      <c r="C114" s="4"/>
      <c r="D114" s="4"/>
      <c r="E114" s="5"/>
      <c r="F114" s="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31"/>
      <c r="AW114" s="44" t="s">
        <v>6</v>
      </c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</row>
    <row r="115" spans="1:60" customFormat="1" ht="18" customHeight="1">
      <c r="A115" s="14"/>
      <c r="B115" s="10"/>
      <c r="C115" s="4"/>
      <c r="D115" s="4"/>
      <c r="E115" s="5"/>
      <c r="F115" s="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31"/>
      <c r="AW115" s="31" t="s">
        <v>29</v>
      </c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</row>
    <row r="116" spans="1:60" customFormat="1" ht="18" customHeight="1">
      <c r="A116" s="14"/>
      <c r="B116" s="10"/>
      <c r="C116" s="4"/>
      <c r="D116" s="4"/>
      <c r="E116" s="5"/>
      <c r="F116" s="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31"/>
      <c r="AW116" s="45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</row>
    <row r="117" spans="1:60" customFormat="1" ht="18" customHeight="1">
      <c r="A117" s="14"/>
      <c r="B117" s="10"/>
      <c r="C117" s="4"/>
      <c r="D117" s="4"/>
      <c r="E117" s="5"/>
      <c r="F117" s="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31"/>
      <c r="AW117" s="45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</row>
    <row r="118" spans="1:60" customFormat="1" ht="18" customHeight="1">
      <c r="A118" s="14"/>
      <c r="B118" s="10"/>
      <c r="C118" s="4"/>
      <c r="D118" s="4"/>
      <c r="E118" s="5"/>
      <c r="F118" s="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31"/>
      <c r="AW118" s="45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</row>
    <row r="119" spans="1:60" customFormat="1" ht="18" customHeight="1">
      <c r="A119" s="14"/>
      <c r="B119" s="10"/>
      <c r="C119" s="4"/>
      <c r="D119" s="4"/>
      <c r="E119" s="5"/>
      <c r="F119" s="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31"/>
      <c r="AW119" s="45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</row>
    <row r="120" spans="1:60" customFormat="1" ht="18" customHeight="1">
      <c r="A120" s="14"/>
      <c r="B120" s="10"/>
      <c r="C120" s="4"/>
      <c r="D120" s="4"/>
      <c r="E120" s="5"/>
      <c r="F120" s="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31"/>
      <c r="AW120" s="45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</row>
    <row r="121" spans="1:60" customFormat="1" ht="18" customHeight="1">
      <c r="A121" s="14"/>
      <c r="B121" s="10"/>
      <c r="C121" s="4"/>
      <c r="D121" s="4"/>
      <c r="E121" s="5"/>
      <c r="F121" s="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31"/>
      <c r="AW121" s="45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</row>
    <row r="122" spans="1:60" customFormat="1" ht="18" customHeight="1">
      <c r="A122" s="14"/>
      <c r="B122" s="10"/>
      <c r="C122" s="4"/>
      <c r="D122" s="4"/>
      <c r="E122" s="5"/>
      <c r="F122" s="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31"/>
      <c r="AW122" s="45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</row>
    <row r="123" spans="1:60" customFormat="1" ht="18" customHeight="1">
      <c r="A123" s="14"/>
      <c r="B123" s="10"/>
      <c r="C123" s="4"/>
      <c r="D123" s="4"/>
      <c r="E123" s="5"/>
      <c r="F123" s="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31"/>
      <c r="AW123" s="45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</row>
    <row r="124" spans="1:60" customFormat="1" ht="18" customHeight="1">
      <c r="A124" s="14"/>
      <c r="B124" s="10"/>
      <c r="C124" s="4"/>
      <c r="D124" s="4"/>
      <c r="E124" s="5"/>
      <c r="F124" s="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31"/>
      <c r="AW124" s="45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</row>
    <row r="125" spans="1:60" customFormat="1" ht="18" customHeight="1">
      <c r="A125" s="14"/>
      <c r="B125" s="10"/>
      <c r="C125" s="4"/>
      <c r="D125" s="4"/>
      <c r="E125" s="5"/>
      <c r="F125" s="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31"/>
      <c r="AW125" s="45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</row>
    <row r="126" spans="1:60" customFormat="1" ht="18" customHeight="1">
      <c r="A126" s="14"/>
      <c r="B126" s="10"/>
      <c r="C126" s="4"/>
      <c r="D126" s="4"/>
      <c r="E126" s="5"/>
      <c r="F126" s="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31"/>
      <c r="AW126" s="45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</row>
    <row r="127" spans="1:60" customFormat="1" ht="18" customHeight="1">
      <c r="A127" s="14"/>
      <c r="B127" s="10"/>
      <c r="C127" s="4"/>
      <c r="D127" s="4"/>
      <c r="E127" s="5"/>
      <c r="F127" s="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31"/>
      <c r="AW127" s="45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</row>
    <row r="128" spans="1:60" customFormat="1" ht="18" customHeight="1">
      <c r="A128" s="14"/>
      <c r="B128" s="10"/>
      <c r="C128" s="4"/>
      <c r="D128" s="4"/>
      <c r="E128" s="5"/>
      <c r="F128" s="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31"/>
      <c r="AW128" s="45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</row>
    <row r="129" spans="1:62" customFormat="1" ht="18" customHeight="1">
      <c r="A129" s="14"/>
      <c r="B129" s="10"/>
      <c r="C129" s="4"/>
      <c r="D129" s="4"/>
      <c r="E129" s="5"/>
      <c r="F129" s="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31"/>
      <c r="AW129" s="45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</row>
    <row r="130" spans="1:62" customFormat="1" ht="18" customHeight="1">
      <c r="A130" s="14"/>
      <c r="B130" s="10"/>
      <c r="C130" s="4"/>
      <c r="D130" s="4"/>
      <c r="E130" s="5"/>
      <c r="F130" s="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31"/>
      <c r="AW130" s="45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2" customFormat="1" ht="18" customHeight="1">
      <c r="A131" s="14"/>
      <c r="B131" s="10"/>
      <c r="C131" s="4"/>
      <c r="D131" s="4"/>
      <c r="E131" s="5"/>
      <c r="F131" s="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31"/>
      <c r="AW131" s="45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</row>
    <row r="132" spans="1:62" customFormat="1" ht="18" customHeight="1">
      <c r="A132" s="14"/>
      <c r="B132" s="10"/>
      <c r="C132" s="4"/>
      <c r="D132" s="4"/>
      <c r="E132" s="5"/>
      <c r="F132" s="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31"/>
      <c r="AW132" s="45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</row>
    <row r="133" spans="1:62" customFormat="1" ht="18" customHeight="1">
      <c r="A133" s="14"/>
      <c r="B133" s="10"/>
      <c r="C133" s="4"/>
      <c r="D133" s="4"/>
      <c r="E133" s="5"/>
      <c r="F133" s="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31"/>
      <c r="AW133" s="45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</row>
    <row r="134" spans="1:62" customFormat="1" ht="18" customHeight="1">
      <c r="A134" s="14"/>
      <c r="B134" s="10"/>
      <c r="C134" s="4"/>
      <c r="D134" s="4"/>
      <c r="E134" s="5"/>
      <c r="F134" s="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31"/>
      <c r="AW134" s="45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</row>
    <row r="135" spans="1:62" customFormat="1" ht="18" customHeight="1">
      <c r="A135" s="14"/>
      <c r="B135" s="10"/>
      <c r="C135" s="4"/>
      <c r="D135" s="4"/>
      <c r="E135" s="5"/>
      <c r="F135" s="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31"/>
      <c r="AW135" s="45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</row>
    <row r="136" spans="1:62" customFormat="1" ht="18" customHeight="1">
      <c r="A136" s="14"/>
      <c r="B136" s="10"/>
      <c r="C136" s="4"/>
      <c r="D136" s="4"/>
      <c r="E136" s="5"/>
      <c r="F136" s="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31"/>
      <c r="AW136" s="45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</row>
    <row r="137" spans="1:62" customFormat="1" ht="18" customHeight="1">
      <c r="A137" s="14"/>
      <c r="B137" s="10"/>
      <c r="C137" s="4"/>
      <c r="D137" s="4"/>
      <c r="E137" s="5"/>
      <c r="F137" s="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31"/>
      <c r="AW137" s="45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</row>
    <row r="138" spans="1:62" customFormat="1" ht="18" customHeight="1">
      <c r="A138" s="14"/>
      <c r="B138" s="10"/>
      <c r="C138" s="4"/>
      <c r="D138" s="4"/>
      <c r="E138" s="5"/>
      <c r="F138" s="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4"/>
      <c r="Y138" s="14"/>
      <c r="Z138" s="14"/>
      <c r="AA138" s="14"/>
      <c r="AB138" s="14"/>
      <c r="AC138" s="14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31"/>
      <c r="AW138" s="45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</row>
    <row r="139" spans="1:62" customFormat="1" ht="18" customHeight="1">
      <c r="A139" s="14"/>
      <c r="B139" s="10"/>
      <c r="C139" s="4"/>
      <c r="D139" s="4"/>
      <c r="E139" s="5"/>
      <c r="F139" s="5"/>
      <c r="G139" s="15"/>
      <c r="H139" s="15"/>
      <c r="I139" s="15"/>
      <c r="J139" s="15"/>
      <c r="K139" s="15"/>
      <c r="L139" s="15"/>
      <c r="M139" s="15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31"/>
      <c r="AW139" s="45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</row>
    <row r="140" spans="1:62" customFormat="1" ht="18" customHeight="1">
      <c r="A140" s="14"/>
      <c r="B140" s="10"/>
      <c r="C140" s="4"/>
      <c r="D140" s="4"/>
      <c r="E140" s="5"/>
      <c r="F140" s="5"/>
      <c r="G140" s="15"/>
      <c r="H140" s="15"/>
      <c r="I140" s="15"/>
      <c r="J140" s="15"/>
      <c r="K140" s="15"/>
      <c r="L140" s="15"/>
      <c r="M140" s="15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31"/>
      <c r="AW140" s="45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</row>
    <row r="141" spans="1:62" customFormat="1" ht="18" customHeight="1">
      <c r="A141" s="14"/>
      <c r="B141" s="10"/>
      <c r="C141" s="4"/>
      <c r="D141" s="4"/>
      <c r="E141" s="5"/>
      <c r="F141" s="5"/>
      <c r="G141" s="15"/>
      <c r="H141" s="15"/>
      <c r="I141" s="15"/>
      <c r="J141" s="15"/>
      <c r="K141" s="15"/>
      <c r="L141" s="15"/>
      <c r="M141" s="15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31"/>
      <c r="AW141" s="45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</row>
    <row r="142" spans="1:62" customFormat="1" ht="18" customHeight="1">
      <c r="A142" s="14"/>
      <c r="B142" s="10"/>
      <c r="C142" s="4"/>
      <c r="D142" s="4"/>
      <c r="E142" s="5"/>
      <c r="F142" s="5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31"/>
      <c r="AW142" s="45"/>
      <c r="AX142" s="15"/>
      <c r="AY142" s="9"/>
      <c r="AZ142" s="9"/>
      <c r="BA142" s="9"/>
      <c r="BB142" s="9"/>
      <c r="BC142" s="9"/>
      <c r="BD142" s="9"/>
      <c r="BE142" s="9"/>
      <c r="BF142" s="9"/>
      <c r="BG142" s="9"/>
      <c r="BH142" s="9"/>
    </row>
    <row r="143" spans="1:62" customFormat="1" ht="18" customHeight="1">
      <c r="A143" s="14"/>
      <c r="B143" s="10"/>
      <c r="C143" s="4"/>
      <c r="D143" s="4"/>
      <c r="E143" s="5"/>
      <c r="F143" s="5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31"/>
      <c r="AW143" s="45"/>
      <c r="AX143" s="15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</row>
    <row r="144" spans="1:62" customFormat="1" ht="18" customHeight="1">
      <c r="A144" s="14"/>
      <c r="B144" s="10"/>
      <c r="C144" s="4"/>
      <c r="D144" s="4"/>
      <c r="E144" s="5"/>
      <c r="F144" s="5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31"/>
      <c r="AW144" s="45"/>
      <c r="AX144" s="15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</row>
    <row r="145" spans="1:62" customFormat="1" ht="18" customHeight="1">
      <c r="A145" s="14"/>
      <c r="B145" s="10"/>
      <c r="C145" s="4"/>
      <c r="D145" s="4"/>
      <c r="E145" s="5"/>
      <c r="F145" s="5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31"/>
      <c r="AW145" s="45"/>
      <c r="AX145" s="15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</row>
    <row r="146" spans="1:62" customFormat="1" ht="18" customHeight="1">
      <c r="A146" s="14"/>
      <c r="B146" s="10"/>
      <c r="C146" s="4"/>
      <c r="D146" s="4"/>
      <c r="E146" s="5"/>
      <c r="F146" s="5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31"/>
      <c r="AW146" s="45"/>
      <c r="AX146" s="15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</row>
    <row r="147" spans="1:62" customFormat="1" ht="18" customHeight="1">
      <c r="A147" s="14"/>
      <c r="B147" s="10"/>
      <c r="C147" s="4"/>
      <c r="D147" s="4"/>
      <c r="E147" s="5"/>
      <c r="F147" s="5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31"/>
      <c r="AW147" s="45"/>
      <c r="AX147" s="15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</row>
    <row r="148" spans="1:62" customFormat="1" ht="18" customHeight="1">
      <c r="A148" s="14"/>
      <c r="B148" s="10"/>
      <c r="C148" s="4"/>
      <c r="D148" s="4"/>
      <c r="E148" s="5"/>
      <c r="F148" s="5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31"/>
      <c r="AW148" s="45"/>
      <c r="AX148" s="15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</row>
    <row r="149" spans="1:62" customFormat="1" ht="18" customHeight="1">
      <c r="A149" s="14"/>
      <c r="B149" s="10"/>
      <c r="C149" s="4"/>
      <c r="D149" s="4"/>
      <c r="E149" s="5"/>
      <c r="F149" s="5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31"/>
      <c r="AW149" s="45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</row>
    <row r="150" spans="1:62" customFormat="1" ht="18" customHeight="1">
      <c r="A150" s="14"/>
      <c r="B150" s="10"/>
      <c r="C150" s="4"/>
      <c r="D150" s="4"/>
      <c r="E150" s="5"/>
      <c r="F150" s="5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24"/>
      <c r="Y150" s="24"/>
      <c r="Z150" s="24"/>
      <c r="AA150" s="24"/>
      <c r="AB150" s="24"/>
      <c r="AC150" s="24"/>
      <c r="AD150" s="14"/>
      <c r="AE150" s="14"/>
      <c r="AF150" s="14"/>
      <c r="AG150" s="14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31"/>
      <c r="AW150" s="45"/>
      <c r="AX150" s="9"/>
      <c r="AY150" s="9"/>
      <c r="AZ150" s="9"/>
      <c r="BA150" s="9"/>
      <c r="BB150" s="9"/>
    </row>
    <row r="151" spans="1:62" customFormat="1" ht="18" customHeight="1">
      <c r="A151" s="14"/>
      <c r="B151" s="10"/>
      <c r="C151" s="4"/>
      <c r="D151" s="4"/>
      <c r="E151" s="5"/>
      <c r="F151" s="5"/>
      <c r="G151" s="14"/>
      <c r="H151" s="14"/>
      <c r="I151" s="14"/>
      <c r="J151" s="14"/>
      <c r="K151" s="14"/>
      <c r="L151" s="14"/>
      <c r="M151" s="1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31"/>
      <c r="AW151" s="45"/>
      <c r="AX151" s="9"/>
      <c r="AY151" s="9"/>
      <c r="AZ151" s="9"/>
      <c r="BA151" s="9"/>
      <c r="BB151" s="9"/>
    </row>
    <row r="152" spans="1:62" customFormat="1" ht="18" customHeight="1">
      <c r="A152" s="14"/>
      <c r="B152" s="10"/>
      <c r="C152" s="4"/>
      <c r="D152" s="4"/>
      <c r="E152" s="5"/>
      <c r="F152" s="5"/>
      <c r="G152" s="14"/>
      <c r="H152" s="14"/>
      <c r="I152" s="14"/>
      <c r="J152" s="14"/>
      <c r="K152" s="14"/>
      <c r="L152" s="14"/>
      <c r="M152" s="1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31"/>
      <c r="AW152" s="45"/>
      <c r="AX152" s="9"/>
      <c r="AY152" s="9"/>
      <c r="AZ152" s="9"/>
      <c r="BA152" s="9"/>
      <c r="BB152" s="9"/>
    </row>
    <row r="153" spans="1:62" customFormat="1" ht="18" customHeight="1">
      <c r="A153" s="14"/>
      <c r="B153" s="10"/>
      <c r="C153" s="4"/>
      <c r="D153" s="4"/>
      <c r="E153" s="5"/>
      <c r="F153" s="5"/>
      <c r="G153" s="14"/>
      <c r="H153" s="14"/>
      <c r="I153" s="14"/>
      <c r="J153" s="14"/>
      <c r="K153" s="14"/>
      <c r="L153" s="14"/>
      <c r="M153" s="1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31"/>
      <c r="AW153" s="45"/>
      <c r="AX153" s="9"/>
      <c r="AY153" s="9"/>
      <c r="AZ153" s="9"/>
      <c r="BA153" s="9"/>
      <c r="BB153" s="9"/>
    </row>
    <row r="154" spans="1:62" customFormat="1" ht="18" customHeight="1">
      <c r="A154" s="14"/>
      <c r="B154" s="10"/>
      <c r="C154" s="4"/>
      <c r="D154" s="4"/>
      <c r="E154" s="5"/>
      <c r="F154" s="5"/>
      <c r="G154" s="25"/>
      <c r="H154" s="25"/>
      <c r="I154" s="25"/>
      <c r="J154" s="25"/>
      <c r="K154" s="25"/>
      <c r="L154" s="25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31"/>
      <c r="AW154" s="45"/>
      <c r="AX154" s="9"/>
      <c r="AY154" s="9"/>
      <c r="AZ154" s="9"/>
      <c r="BA154" s="9"/>
      <c r="BB154" s="9"/>
    </row>
    <row r="155" spans="1:62" customFormat="1" ht="18" customHeight="1">
      <c r="A155" s="14"/>
      <c r="B155" s="10"/>
      <c r="C155" s="4"/>
      <c r="D155" s="4"/>
      <c r="E155" s="5"/>
      <c r="F155" s="5"/>
      <c r="G155" s="25"/>
      <c r="H155" s="25"/>
      <c r="I155" s="25"/>
      <c r="J155" s="25"/>
      <c r="K155" s="25"/>
      <c r="L155" s="25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31"/>
      <c r="AW155" s="45"/>
      <c r="AX155" s="9"/>
      <c r="AY155" s="9"/>
      <c r="AZ155" s="9"/>
      <c r="BA155" s="9"/>
      <c r="BB155" s="9"/>
    </row>
    <row r="156" spans="1:62" customFormat="1" ht="18" customHeight="1">
      <c r="A156" s="14"/>
      <c r="B156" s="10"/>
      <c r="C156" s="4"/>
      <c r="D156" s="4"/>
      <c r="E156" s="5"/>
      <c r="F156" s="5"/>
      <c r="G156" s="25"/>
      <c r="H156" s="25"/>
      <c r="I156" s="25"/>
      <c r="J156" s="25"/>
      <c r="K156" s="25"/>
      <c r="L156" s="25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31"/>
      <c r="AW156" s="45"/>
      <c r="AX156" s="9"/>
      <c r="AY156" s="9"/>
      <c r="AZ156" s="9"/>
      <c r="BA156" s="9"/>
      <c r="BB156" s="9"/>
    </row>
    <row r="157" spans="1:62" customFormat="1" ht="18" customHeight="1">
      <c r="A157" s="14"/>
      <c r="B157" s="10"/>
      <c r="C157" s="4"/>
      <c r="D157" s="4"/>
      <c r="E157" s="5"/>
      <c r="F157" s="5"/>
      <c r="G157" s="25"/>
      <c r="H157" s="25"/>
      <c r="I157" s="25"/>
      <c r="J157" s="25"/>
      <c r="K157" s="25"/>
      <c r="L157" s="25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31"/>
      <c r="AW157" s="45"/>
      <c r="AX157" s="9"/>
      <c r="AY157" s="9"/>
      <c r="AZ157" s="9"/>
      <c r="BA157" s="9"/>
      <c r="BB157" s="9"/>
    </row>
    <row r="158" spans="1:62" customFormat="1" ht="18" customHeight="1">
      <c r="A158" s="14"/>
      <c r="B158" s="10"/>
      <c r="C158" s="4"/>
      <c r="D158" s="4"/>
      <c r="E158" s="5"/>
      <c r="F158" s="5"/>
      <c r="G158" s="25"/>
      <c r="H158" s="25"/>
      <c r="I158" s="25"/>
      <c r="J158" s="25"/>
      <c r="K158" s="25"/>
      <c r="L158" s="25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31"/>
      <c r="AW158" s="45"/>
      <c r="AX158" s="9"/>
      <c r="AY158" s="9"/>
      <c r="AZ158" s="9"/>
      <c r="BA158" s="9"/>
      <c r="BB158" s="9"/>
    </row>
    <row r="159" spans="1:62" customFormat="1" ht="18" customHeight="1">
      <c r="A159" s="14"/>
      <c r="B159" s="10"/>
      <c r="C159" s="4"/>
      <c r="D159" s="4"/>
      <c r="E159" s="5"/>
      <c r="F159" s="5"/>
      <c r="G159" s="25"/>
      <c r="H159" s="25"/>
      <c r="I159" s="25"/>
      <c r="J159" s="25"/>
      <c r="K159" s="25"/>
      <c r="L159" s="25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31"/>
      <c r="AW159" s="45"/>
      <c r="AX159" s="9"/>
      <c r="AY159" s="9"/>
      <c r="AZ159" s="9"/>
      <c r="BA159" s="9"/>
      <c r="BB159" s="9"/>
    </row>
    <row r="160" spans="1:62" customFormat="1" ht="18" customHeight="1">
      <c r="A160" s="14"/>
      <c r="B160" s="10"/>
      <c r="C160" s="4"/>
      <c r="D160" s="4"/>
      <c r="E160" s="5"/>
      <c r="F160" s="5"/>
      <c r="G160" s="25"/>
      <c r="H160" s="25"/>
      <c r="I160" s="25"/>
      <c r="J160" s="25"/>
      <c r="K160" s="25"/>
      <c r="L160" s="25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31"/>
      <c r="AW160" s="45"/>
      <c r="AX160" s="9"/>
      <c r="AY160" s="9"/>
      <c r="AZ160" s="9"/>
      <c r="BA160" s="9"/>
      <c r="BB160" s="9"/>
    </row>
    <row r="161" spans="1:54" customFormat="1" ht="18" customHeight="1">
      <c r="A161" s="14"/>
      <c r="B161" s="10"/>
      <c r="C161" s="4"/>
      <c r="D161" s="4"/>
      <c r="E161" s="5"/>
      <c r="F161" s="5"/>
      <c r="G161" s="25"/>
      <c r="H161" s="25"/>
      <c r="I161" s="25"/>
      <c r="J161" s="25"/>
      <c r="K161" s="25"/>
      <c r="L161" s="25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31"/>
      <c r="AW161" s="45"/>
      <c r="AX161" s="9"/>
      <c r="AY161" s="9"/>
      <c r="AZ161" s="9"/>
      <c r="BA161" s="9"/>
      <c r="BB161" s="9"/>
    </row>
    <row r="162" spans="1:54" customFormat="1" ht="18" customHeight="1">
      <c r="A162" s="14"/>
      <c r="B162" s="10"/>
      <c r="C162" s="4"/>
      <c r="D162" s="4"/>
      <c r="E162" s="5"/>
      <c r="F162" s="5"/>
      <c r="G162" s="25"/>
      <c r="H162" s="25"/>
      <c r="I162" s="25"/>
      <c r="J162" s="25"/>
      <c r="K162" s="25"/>
      <c r="L162" s="25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31"/>
      <c r="AW162" s="45"/>
      <c r="AX162" s="9"/>
      <c r="AY162" s="9"/>
      <c r="AZ162" s="9"/>
      <c r="BA162" s="9"/>
      <c r="BB162" s="9"/>
    </row>
    <row r="163" spans="1:54" customFormat="1" ht="18" customHeight="1">
      <c r="A163" s="14"/>
      <c r="B163" s="10"/>
      <c r="C163" s="4"/>
      <c r="D163" s="4"/>
      <c r="E163" s="5"/>
      <c r="F163" s="5"/>
      <c r="G163" s="25"/>
      <c r="H163" s="25"/>
      <c r="I163" s="25"/>
      <c r="J163" s="25"/>
      <c r="K163" s="25"/>
      <c r="L163" s="25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31"/>
      <c r="AW163" s="45"/>
      <c r="AY163" s="9"/>
      <c r="AZ163" s="9"/>
      <c r="BA163" s="9"/>
      <c r="BB163" s="9"/>
    </row>
    <row r="164" spans="1:54" customFormat="1" ht="18" customHeight="1">
      <c r="A164" s="14"/>
      <c r="B164" s="10"/>
      <c r="C164" s="4"/>
      <c r="D164" s="4"/>
      <c r="E164" s="5"/>
      <c r="F164" s="5"/>
      <c r="G164" s="25"/>
      <c r="H164" s="25"/>
      <c r="I164" s="25"/>
      <c r="J164" s="25"/>
      <c r="K164" s="25"/>
      <c r="L164" s="25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31"/>
      <c r="AW164" s="45"/>
    </row>
    <row r="165" spans="1:54" customFormat="1" ht="18" customHeight="1">
      <c r="A165" s="14"/>
      <c r="B165" s="10"/>
      <c r="C165" s="4"/>
      <c r="D165" s="4"/>
      <c r="E165" s="5"/>
      <c r="F165" s="5"/>
      <c r="G165" s="25"/>
      <c r="H165" s="25"/>
      <c r="I165" s="25"/>
      <c r="J165" s="25"/>
      <c r="K165" s="25"/>
      <c r="L165" s="25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31"/>
      <c r="AW165" s="45"/>
    </row>
    <row r="166" spans="1:54" customFormat="1" ht="18" customHeight="1">
      <c r="A166" s="14"/>
      <c r="B166" s="10"/>
      <c r="C166" s="4"/>
      <c r="D166" s="4"/>
      <c r="E166" s="5"/>
      <c r="F166" s="5"/>
      <c r="G166" s="25"/>
      <c r="H166" s="25"/>
      <c r="I166" s="25"/>
      <c r="J166" s="25"/>
      <c r="K166" s="25"/>
      <c r="L166" s="25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31"/>
      <c r="AW166" s="45"/>
    </row>
    <row r="167" spans="1:54" customFormat="1" ht="18" customHeight="1">
      <c r="A167" s="14"/>
      <c r="B167" s="10"/>
      <c r="C167" s="4"/>
      <c r="D167" s="4"/>
      <c r="E167" s="5"/>
      <c r="F167" s="5"/>
      <c r="G167" s="25"/>
      <c r="H167" s="25"/>
      <c r="I167" s="25"/>
      <c r="J167" s="25"/>
      <c r="K167" s="25"/>
      <c r="L167" s="25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31"/>
      <c r="AW167" s="45"/>
    </row>
    <row r="168" spans="1:54" customFormat="1" ht="18" customHeight="1">
      <c r="A168" s="14"/>
      <c r="B168" s="10"/>
      <c r="C168" s="4"/>
      <c r="D168" s="4"/>
      <c r="E168" s="5"/>
      <c r="F168" s="5"/>
      <c r="G168" s="25"/>
      <c r="H168" s="25"/>
      <c r="I168" s="25"/>
      <c r="J168" s="25"/>
      <c r="K168" s="25"/>
      <c r="L168" s="25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31"/>
      <c r="AW168" s="45"/>
    </row>
    <row r="169" spans="1:54" customFormat="1" ht="18" customHeight="1">
      <c r="A169" s="14"/>
      <c r="B169" s="10"/>
      <c r="C169" s="4"/>
      <c r="D169" s="4"/>
      <c r="E169" s="5"/>
      <c r="F169" s="5"/>
      <c r="G169" s="25"/>
      <c r="H169" s="25"/>
      <c r="I169" s="25"/>
      <c r="J169" s="25"/>
      <c r="K169" s="25"/>
      <c r="L169" s="25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31"/>
      <c r="AW169" s="45"/>
    </row>
    <row r="170" spans="1:54" customFormat="1" ht="18" customHeight="1">
      <c r="A170" s="14"/>
      <c r="B170" s="10"/>
      <c r="C170" s="4"/>
      <c r="D170" s="4"/>
      <c r="E170" s="5"/>
      <c r="F170" s="5"/>
      <c r="G170" s="25"/>
      <c r="H170" s="25"/>
      <c r="I170" s="25"/>
      <c r="J170" s="25"/>
      <c r="K170" s="25"/>
      <c r="L170" s="25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31"/>
      <c r="AW170" s="45"/>
    </row>
    <row r="171" spans="1:54" customFormat="1" ht="18" customHeight="1">
      <c r="A171" s="14"/>
      <c r="B171" s="10"/>
      <c r="C171" s="4"/>
      <c r="D171" s="4"/>
      <c r="E171" s="5"/>
      <c r="F171" s="5"/>
      <c r="G171" s="25"/>
      <c r="H171" s="25"/>
      <c r="I171" s="25"/>
      <c r="J171" s="25"/>
      <c r="K171" s="25"/>
      <c r="L171" s="25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31"/>
      <c r="AW171" s="45"/>
    </row>
    <row r="172" spans="1:54" customFormat="1" ht="18" customHeight="1">
      <c r="A172" s="14"/>
      <c r="B172" s="10"/>
      <c r="C172" s="4"/>
      <c r="D172" s="4"/>
      <c r="E172" s="5"/>
      <c r="F172" s="5"/>
      <c r="G172" s="5"/>
      <c r="H172" s="5"/>
      <c r="I172" s="5"/>
      <c r="J172" s="5"/>
      <c r="K172" s="5"/>
      <c r="L172" s="5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31"/>
      <c r="AW172" s="45"/>
    </row>
    <row r="173" spans="1:54" customFormat="1" ht="18" customHeight="1">
      <c r="A173" s="14"/>
      <c r="B173" s="10"/>
      <c r="C173" s="4"/>
      <c r="D173" s="4"/>
      <c r="E173" s="5"/>
      <c r="F173" s="5"/>
      <c r="G173" s="5"/>
      <c r="H173" s="5"/>
      <c r="I173" s="5"/>
      <c r="J173" s="5"/>
      <c r="K173" s="5"/>
      <c r="L173" s="5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31"/>
      <c r="AW173" s="45"/>
    </row>
    <row r="174" spans="1:54" customFormat="1" ht="18" customHeight="1">
      <c r="A174" s="14"/>
      <c r="B174" s="10"/>
      <c r="C174" s="4"/>
      <c r="D174" s="4"/>
      <c r="E174" s="5"/>
      <c r="F174" s="5"/>
      <c r="G174" s="5"/>
      <c r="H174" s="5"/>
      <c r="I174" s="5"/>
      <c r="J174" s="5"/>
      <c r="K174" s="5"/>
      <c r="L174" s="5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31"/>
      <c r="AW174" s="45"/>
    </row>
    <row r="175" spans="1:54" customFormat="1" ht="18" customHeight="1">
      <c r="A175" s="14"/>
      <c r="B175" s="10"/>
      <c r="C175" s="4"/>
      <c r="D175" s="4"/>
      <c r="E175" s="5"/>
      <c r="F175" s="5"/>
      <c r="G175" s="5"/>
      <c r="H175" s="5"/>
      <c r="I175" s="5"/>
      <c r="J175" s="5"/>
      <c r="K175" s="5"/>
      <c r="L175" s="5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31"/>
      <c r="AW175" s="45"/>
      <c r="AX175" s="2"/>
    </row>
    <row r="176" spans="1:54" ht="18" customHeight="1">
      <c r="A176" s="1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31"/>
      <c r="AW176" s="45"/>
    </row>
    <row r="177" spans="1:49" ht="18" customHeight="1">
      <c r="A177" s="1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31"/>
      <c r="AW177" s="45"/>
    </row>
    <row r="178" spans="1:49" ht="18" customHeight="1">
      <c r="A178" s="1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31"/>
      <c r="AW178" s="45"/>
    </row>
    <row r="179" spans="1:49" ht="18" customHeight="1">
      <c r="A179" s="1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32"/>
      <c r="AW179" s="45"/>
    </row>
    <row r="180" spans="1:49" ht="18" customHeight="1">
      <c r="A180" s="1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45"/>
    </row>
    <row r="181" spans="1:49" ht="18" customHeight="1">
      <c r="A181" s="1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45"/>
    </row>
    <row r="182" spans="1:49" ht="18" customHeight="1">
      <c r="A182" s="1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45"/>
    </row>
    <row r="183" spans="1:49" ht="18" customHeight="1">
      <c r="A183" s="1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45"/>
    </row>
    <row r="184" spans="1:49" ht="18" customHeight="1">
      <c r="A184" s="1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45"/>
    </row>
    <row r="185" spans="1:49" ht="18" customHeight="1">
      <c r="A185" s="1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45"/>
    </row>
    <row r="186" spans="1:49" ht="18" customHeight="1">
      <c r="A186" s="1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45"/>
    </row>
    <row r="187" spans="1:49" ht="18" customHeight="1">
      <c r="A187" s="1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45"/>
    </row>
    <row r="188" spans="1:49" ht="18" customHeight="1">
      <c r="A188" s="1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45"/>
    </row>
    <row r="189" spans="1:49" ht="18" customHeight="1">
      <c r="A189" s="1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45"/>
    </row>
    <row r="190" spans="1:49" ht="18" customHeight="1">
      <c r="A190" s="1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45"/>
    </row>
    <row r="191" spans="1:49" ht="18" customHeight="1">
      <c r="A191" s="1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45"/>
    </row>
    <row r="192" spans="1:49" ht="18" customHeight="1">
      <c r="A192" s="1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45"/>
    </row>
    <row r="193" spans="1:49" ht="18" customHeight="1">
      <c r="A193" s="1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45"/>
    </row>
    <row r="194" spans="1:49" ht="18" customHeight="1">
      <c r="A194" s="1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45"/>
    </row>
    <row r="195" spans="1:49" ht="18" customHeight="1">
      <c r="A195" s="1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45"/>
    </row>
    <row r="196" spans="1:49" ht="18" customHeight="1">
      <c r="A196" s="1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45"/>
    </row>
    <row r="197" spans="1:49" ht="18" customHeight="1">
      <c r="A197" s="1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45"/>
    </row>
    <row r="198" spans="1:49" ht="18" customHeight="1">
      <c r="A198" s="1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45"/>
    </row>
    <row r="199" spans="1:49" ht="18" customHeight="1">
      <c r="A199" s="1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45"/>
    </row>
    <row r="200" spans="1:49" ht="18" customHeight="1">
      <c r="A200" s="1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32"/>
    </row>
    <row r="201" spans="1:49" ht="18" customHeight="1">
      <c r="A201" s="1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</row>
    <row r="202" spans="1:49" ht="18" customHeight="1">
      <c r="A202" s="1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</row>
    <row r="203" spans="1:49" ht="18" customHeight="1">
      <c r="A203" s="1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</row>
    <row r="204" spans="1:49" ht="18" customHeight="1">
      <c r="A204" s="1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</row>
    <row r="205" spans="1:49" ht="18" customHeight="1">
      <c r="A205" s="1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</row>
    <row r="206" spans="1:49" ht="18" customHeight="1">
      <c r="A206" s="1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</row>
    <row r="207" spans="1:49" ht="18" customHeight="1">
      <c r="A207" s="1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</row>
    <row r="208" spans="1:49" ht="18" customHeight="1">
      <c r="A208" s="1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</row>
    <row r="209" spans="1:49" ht="18" customHeight="1">
      <c r="A209" s="1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</row>
    <row r="210" spans="1:49" ht="18" customHeight="1">
      <c r="A210" s="1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</row>
    <row r="211" spans="1:49" ht="18" customHeight="1">
      <c r="A211" s="1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</row>
    <row r="212" spans="1:49" ht="18" customHeight="1">
      <c r="A212" s="1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</row>
    <row r="213" spans="1:49" ht="18" customHeight="1">
      <c r="A213" s="1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</row>
    <row r="214" spans="1:49" ht="18" customHeight="1">
      <c r="A214" s="1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</row>
    <row r="215" spans="1:49" ht="18" customHeight="1">
      <c r="A215" s="1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</row>
    <row r="216" spans="1:49" ht="18" customHeight="1">
      <c r="A216" s="1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</row>
    <row r="217" spans="1:49" ht="18" customHeight="1">
      <c r="A217" s="1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</row>
    <row r="218" spans="1:49" ht="18" customHeight="1">
      <c r="A218" s="1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</row>
    <row r="219" spans="1:49" ht="18" customHeight="1">
      <c r="A219" s="1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</row>
    <row r="220" spans="1:49" ht="18" customHeight="1">
      <c r="A220" s="1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</row>
    <row r="221" spans="1:49" ht="18" customHeight="1">
      <c r="A221" s="1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</row>
    <row r="222" spans="1:49" ht="18" customHeight="1">
      <c r="A222" s="1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</row>
    <row r="223" spans="1:49" ht="18" customHeight="1">
      <c r="A223" s="1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</row>
    <row r="224" spans="1:49" ht="18" customHeight="1">
      <c r="A224" s="1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</row>
    <row r="225" spans="1:49" ht="18" customHeight="1">
      <c r="A225" s="1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</row>
    <row r="226" spans="1:49" ht="18" customHeight="1">
      <c r="A226" s="1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</row>
    <row r="227" spans="1:49" ht="18" customHeight="1">
      <c r="A227" s="1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</row>
    <row r="228" spans="1:49" ht="18" customHeight="1">
      <c r="A228" s="1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</row>
    <row r="229" spans="1:49" ht="18" customHeight="1">
      <c r="A229" s="1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</row>
    <row r="230" spans="1:49" ht="18" customHeight="1">
      <c r="A230" s="1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</row>
    <row r="231" spans="1:49" ht="18" customHeight="1">
      <c r="A231" s="1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</row>
    <row r="232" spans="1:49" ht="18" customHeight="1">
      <c r="A232" s="1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</row>
    <row r="233" spans="1:49" ht="18" customHeight="1">
      <c r="A233" s="1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</row>
    <row r="234" spans="1:49" ht="18" customHeight="1">
      <c r="A234" s="1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</row>
    <row r="235" spans="1:49" ht="18" customHeight="1">
      <c r="A235" s="1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</row>
    <row r="236" spans="1:49" ht="18" customHeight="1">
      <c r="A236" s="1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</row>
    <row r="237" spans="1:49" ht="18" customHeight="1">
      <c r="A237" s="1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</row>
    <row r="238" spans="1:49" ht="18" customHeight="1">
      <c r="A238" s="1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</row>
    <row r="239" spans="1:49" ht="18" customHeight="1">
      <c r="A239" s="1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</row>
    <row r="240" spans="1:49" ht="18" customHeight="1">
      <c r="A240" s="1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</row>
    <row r="241" spans="1:49" ht="18" customHeight="1">
      <c r="A241" s="1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</row>
    <row r="242" spans="1:49" ht="18" customHeight="1">
      <c r="A242" s="1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</row>
    <row r="243" spans="1:49" ht="18" customHeight="1">
      <c r="A243" s="1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</row>
    <row r="244" spans="1:49" ht="18" customHeight="1">
      <c r="A244" s="1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</row>
    <row r="245" spans="1:49" ht="18" customHeight="1">
      <c r="A245" s="1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</row>
    <row r="246" spans="1:49" ht="18" customHeight="1">
      <c r="A246" s="1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</row>
    <row r="247" spans="1:49" ht="18" customHeight="1">
      <c r="A247" s="1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</row>
    <row r="248" spans="1:49" ht="18" customHeight="1">
      <c r="A248" s="1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</row>
    <row r="249" spans="1:49" ht="18" customHeight="1">
      <c r="A249" s="1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</row>
    <row r="250" spans="1:49" ht="18" customHeight="1">
      <c r="A250" s="1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</row>
    <row r="251" spans="1:49" ht="18" customHeight="1">
      <c r="A251" s="1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</row>
    <row r="252" spans="1:49" ht="18" customHeight="1">
      <c r="A252" s="1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</row>
    <row r="253" spans="1:49" ht="18" customHeight="1">
      <c r="A253" s="1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</row>
    <row r="254" spans="1:49" ht="18" customHeight="1">
      <c r="A254" s="1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</row>
    <row r="255" spans="1:49" ht="18" customHeight="1">
      <c r="A255" s="1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</row>
    <row r="256" spans="1:49" ht="18" customHeight="1">
      <c r="A256" s="1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</row>
    <row r="257" spans="1:49" ht="18" customHeight="1">
      <c r="A257" s="1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</row>
    <row r="258" spans="1:49" ht="18" customHeight="1">
      <c r="A258" s="1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</row>
    <row r="259" spans="1:49" ht="18" customHeight="1">
      <c r="A259" s="1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</row>
    <row r="260" spans="1:49" ht="18" customHeight="1">
      <c r="A260" s="1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</row>
    <row r="261" spans="1:49" ht="18" customHeight="1">
      <c r="A261" s="1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</row>
    <row r="262" spans="1:49" ht="18" customHeight="1">
      <c r="A262" s="1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</row>
    <row r="263" spans="1:49" ht="18" customHeight="1">
      <c r="A263" s="1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</row>
    <row r="264" spans="1:49" ht="18" customHeight="1">
      <c r="A264" s="1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</row>
    <row r="265" spans="1:49" ht="18" customHeight="1">
      <c r="A265" s="1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</row>
    <row r="266" spans="1:49" ht="18" customHeight="1">
      <c r="A266" s="1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</row>
    <row r="267" spans="1:49" ht="18" customHeight="1">
      <c r="A267" s="1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</row>
    <row r="268" spans="1:49" ht="18" customHeight="1">
      <c r="A268" s="1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</row>
    <row r="269" spans="1:49" ht="18" customHeight="1">
      <c r="A269" s="1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</row>
    <row r="270" spans="1:49" ht="18" customHeight="1">
      <c r="A270" s="1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</row>
    <row r="271" spans="1:49" ht="18" customHeight="1">
      <c r="A271" s="1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</row>
    <row r="272" spans="1:49" ht="18" customHeight="1">
      <c r="A272" s="1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</row>
    <row r="273" spans="1:49" ht="18" customHeight="1">
      <c r="A273" s="1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</row>
    <row r="274" spans="1:49" ht="18" customHeight="1">
      <c r="A274" s="1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</row>
    <row r="275" spans="1:49" ht="18" customHeight="1">
      <c r="A275" s="1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</row>
    <row r="276" spans="1:49" ht="18" customHeight="1">
      <c r="A276" s="1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</row>
    <row r="277" spans="1:49" ht="18" customHeight="1">
      <c r="A277" s="1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</row>
    <row r="278" spans="1:49" ht="18" customHeight="1">
      <c r="A278" s="1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</row>
    <row r="279" spans="1:49" ht="18" customHeight="1">
      <c r="A279" s="1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</row>
    <row r="280" spans="1:49" ht="18" customHeight="1">
      <c r="A280" s="1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</row>
    <row r="281" spans="1:49" ht="18" customHeight="1">
      <c r="A281" s="1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</row>
    <row r="282" spans="1:49" ht="18" customHeight="1">
      <c r="A282" s="1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</row>
    <row r="283" spans="1:49" ht="18" customHeight="1">
      <c r="A283" s="1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</row>
    <row r="284" spans="1:49" ht="18" customHeight="1">
      <c r="A284" s="1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</row>
    <row r="285" spans="1:49" ht="18" customHeight="1">
      <c r="A285" s="1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</row>
    <row r="286" spans="1:49" ht="18" customHeight="1">
      <c r="A286" s="1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</row>
    <row r="287" spans="1:49" ht="18" customHeight="1">
      <c r="A287" s="1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</row>
    <row r="288" spans="1:49" ht="18" customHeight="1">
      <c r="A288" s="1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</row>
    <row r="289" spans="1:49" ht="18" customHeight="1">
      <c r="A289" s="1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</row>
    <row r="290" spans="1:49" ht="18" customHeight="1">
      <c r="A290" s="1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</row>
    <row r="291" spans="1:49" ht="18" customHeight="1">
      <c r="A291" s="1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</row>
    <row r="292" spans="1:49" ht="18" customHeight="1">
      <c r="A292" s="1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</row>
    <row r="293" spans="1:49" ht="18" customHeight="1">
      <c r="A293" s="1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</row>
    <row r="294" spans="1:49" ht="18" customHeight="1">
      <c r="A294" s="1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</row>
    <row r="295" spans="1:49" ht="18" customHeight="1">
      <c r="A295" s="1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</row>
    <row r="296" spans="1:49" ht="18" customHeight="1">
      <c r="A296" s="1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</row>
    <row r="297" spans="1:49" ht="18" customHeight="1">
      <c r="A297" s="1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</row>
    <row r="298" spans="1:49" ht="18" customHeight="1">
      <c r="A298" s="1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</row>
    <row r="299" spans="1:49" ht="18" customHeight="1">
      <c r="A299" s="1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</row>
    <row r="300" spans="1:49" ht="18" customHeight="1">
      <c r="A300" s="1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</row>
    <row r="301" spans="1:49" ht="18" customHeight="1">
      <c r="A301" s="1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</row>
    <row r="302" spans="1:49" ht="18" customHeight="1">
      <c r="A302" s="1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</row>
    <row r="303" spans="1:49" ht="18" customHeight="1">
      <c r="A303" s="1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</row>
    <row r="304" spans="1:49" ht="18" customHeight="1">
      <c r="A304" s="1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</row>
    <row r="305" spans="1:49" ht="18" customHeight="1">
      <c r="A305" s="1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</row>
    <row r="306" spans="1:49" ht="18" customHeight="1">
      <c r="A306" s="1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</row>
    <row r="307" spans="1:49" ht="18" customHeight="1">
      <c r="A307" s="1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</row>
    <row r="308" spans="1:49" ht="18" customHeight="1">
      <c r="A308" s="1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</row>
    <row r="309" spans="1:49" ht="18" customHeight="1">
      <c r="A309" s="1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</row>
    <row r="310" spans="1:49" ht="18" customHeight="1">
      <c r="A310" s="1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</row>
    <row r="311" spans="1:49" ht="18" customHeight="1">
      <c r="A311" s="1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</row>
    <row r="312" spans="1:49" ht="18" customHeight="1">
      <c r="A312" s="1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</row>
    <row r="313" spans="1:49" ht="18" customHeight="1">
      <c r="A313" s="1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</row>
    <row r="314" spans="1:49" ht="18" customHeight="1">
      <c r="A314" s="1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</row>
    <row r="315" spans="1:49" ht="18" customHeight="1">
      <c r="A315" s="1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</row>
    <row r="316" spans="1:49" ht="18" customHeight="1">
      <c r="A316" s="1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</row>
    <row r="317" spans="1:49" ht="18" customHeight="1">
      <c r="A317" s="1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</row>
    <row r="318" spans="1:49" ht="18" customHeight="1">
      <c r="A318" s="1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</row>
    <row r="319" spans="1:49" ht="18" customHeight="1">
      <c r="A319" s="1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</row>
    <row r="320" spans="1:49" ht="18" customHeight="1">
      <c r="A320" s="1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</row>
    <row r="321" spans="1:49" ht="18" customHeight="1">
      <c r="A321" s="1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</row>
    <row r="322" spans="1:49" ht="18" customHeight="1">
      <c r="A322" s="1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</row>
    <row r="323" spans="1:49" ht="18" customHeight="1">
      <c r="A323" s="1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</row>
    <row r="324" spans="1:49" ht="18" customHeight="1">
      <c r="A324" s="1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</row>
    <row r="325" spans="1:49" ht="18" customHeight="1">
      <c r="A325" s="1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</row>
    <row r="326" spans="1:49" ht="18" customHeight="1">
      <c r="A326" s="1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</row>
    <row r="327" spans="1:49" ht="18" customHeight="1">
      <c r="A327" s="1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</row>
    <row r="328" spans="1:49" ht="18" customHeight="1">
      <c r="A328" s="1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</row>
    <row r="329" spans="1:49" ht="18" customHeight="1">
      <c r="A329" s="1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</row>
    <row r="330" spans="1:49" ht="18" customHeight="1">
      <c r="A330" s="1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</row>
    <row r="331" spans="1:49" ht="18" customHeight="1">
      <c r="A331" s="1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</row>
    <row r="332" spans="1:49" ht="18" customHeight="1">
      <c r="A332" s="1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</row>
    <row r="333" spans="1:49" ht="18" customHeight="1">
      <c r="A333" s="1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</row>
    <row r="334" spans="1:49" ht="18" customHeight="1">
      <c r="A334" s="1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</row>
    <row r="335" spans="1:49" ht="18" customHeight="1">
      <c r="A335" s="1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</row>
    <row r="336" spans="1:49" ht="18" customHeight="1">
      <c r="A336" s="1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</row>
    <row r="337" spans="1:49" ht="18" customHeight="1">
      <c r="A337" s="1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</row>
    <row r="338" spans="1:49" ht="18" customHeight="1">
      <c r="A338" s="1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</row>
    <row r="339" spans="1:49" ht="18" customHeight="1">
      <c r="A339" s="1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</row>
    <row r="340" spans="1:49" ht="18" customHeight="1">
      <c r="A340" s="1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</row>
    <row r="341" spans="1:49" ht="18" customHeight="1">
      <c r="A341" s="1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</row>
    <row r="342" spans="1:49" ht="18" customHeight="1">
      <c r="A342" s="1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</row>
    <row r="343" spans="1:49" ht="18" customHeight="1">
      <c r="A343" s="1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</row>
    <row r="344" spans="1:49" ht="18" customHeight="1">
      <c r="A344" s="1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</row>
    <row r="345" spans="1:49" ht="18" customHeight="1">
      <c r="A345" s="1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</row>
    <row r="346" spans="1:49" ht="18" customHeight="1">
      <c r="A346" s="1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</row>
    <row r="347" spans="1:49" ht="18" customHeight="1">
      <c r="A347" s="1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</row>
    <row r="348" spans="1:49" ht="18" customHeight="1">
      <c r="A348" s="1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</row>
    <row r="349" spans="1:49" ht="18" customHeight="1">
      <c r="A349" s="1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</row>
    <row r="350" spans="1:49" ht="18" customHeight="1">
      <c r="A350" s="1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</row>
    <row r="351" spans="1:49" ht="18" customHeight="1">
      <c r="A351" s="1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</row>
    <row r="352" spans="1:49" ht="18" customHeight="1">
      <c r="A352" s="1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</row>
    <row r="353" spans="1:49" ht="18" customHeight="1">
      <c r="A353" s="1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</row>
    <row r="354" spans="1:49" ht="18" customHeight="1">
      <c r="A354" s="1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</row>
    <row r="355" spans="1:49" ht="18" customHeight="1">
      <c r="A355" s="1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</row>
    <row r="356" spans="1:49" ht="18" customHeight="1">
      <c r="A356" s="1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</row>
    <row r="357" spans="1:49" ht="18" customHeight="1">
      <c r="A357" s="1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</row>
    <row r="358" spans="1:49" ht="18" customHeight="1">
      <c r="A358" s="1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</row>
    <row r="359" spans="1:49" ht="18" customHeight="1">
      <c r="A359" s="1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</row>
    <row r="360" spans="1:49" ht="18" customHeight="1">
      <c r="A360" s="1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</row>
    <row r="361" spans="1:49" ht="18" customHeight="1">
      <c r="A361" s="1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</row>
    <row r="362" spans="1:49" ht="18" customHeight="1">
      <c r="A362" s="1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</row>
    <row r="363" spans="1:49" ht="18" customHeight="1">
      <c r="A363" s="1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</row>
    <row r="364" spans="1:49" ht="18" customHeight="1">
      <c r="A364" s="1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</row>
    <row r="365" spans="1:49" ht="18" customHeight="1">
      <c r="A365" s="1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</row>
    <row r="366" spans="1:49" ht="18" customHeight="1">
      <c r="A366" s="1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</row>
    <row r="367" spans="1:49" ht="18" customHeight="1">
      <c r="A367" s="1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</row>
    <row r="368" spans="1:49" ht="18" customHeight="1">
      <c r="A368" s="1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</row>
    <row r="369" spans="1:49" ht="18" customHeight="1">
      <c r="A369" s="1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</row>
    <row r="370" spans="1:49" ht="18" customHeight="1">
      <c r="A370" s="1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</row>
    <row r="371" spans="1:49" ht="18" customHeight="1">
      <c r="A371" s="1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</row>
    <row r="372" spans="1:49" ht="18" customHeight="1">
      <c r="A372" s="14"/>
      <c r="B372" s="15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</row>
    <row r="373" spans="1:49" ht="18" customHeight="1">
      <c r="A373" s="14"/>
      <c r="B373" s="15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</row>
    <row r="374" spans="1:49" ht="18" customHeight="1">
      <c r="A374" s="14"/>
      <c r="B374" s="15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</row>
    <row r="375" spans="1:49" ht="18" customHeight="1">
      <c r="A375" s="14"/>
      <c r="B375" s="15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</row>
    <row r="376" spans="1:49" ht="18" customHeight="1">
      <c r="A376" s="14"/>
      <c r="B376" s="15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</row>
    <row r="377" spans="1:49" ht="18" customHeight="1">
      <c r="A377" s="14"/>
      <c r="B377" s="15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</row>
    <row r="378" spans="1:49" ht="18" customHeight="1">
      <c r="A378" s="14"/>
      <c r="B378" s="15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</row>
    <row r="379" spans="1:49" ht="18" customHeight="1">
      <c r="A379" s="14"/>
      <c r="B379" s="15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</row>
    <row r="380" spans="1:49" ht="18" customHeight="1">
      <c r="A380" s="14"/>
      <c r="B380" s="15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</row>
    <row r="381" spans="1:49" ht="18" customHeight="1">
      <c r="A381" s="14"/>
      <c r="B381" s="15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</row>
    <row r="382" spans="1:49" ht="18" customHeight="1">
      <c r="A382" s="14"/>
      <c r="B382" s="15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</row>
    <row r="383" spans="1:49" ht="18" customHeight="1">
      <c r="A383" s="14"/>
      <c r="B383" s="15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</row>
    <row r="384" spans="1:49" ht="18" customHeight="1">
      <c r="A384" s="14"/>
      <c r="B384" s="15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</row>
    <row r="385" spans="1:49" ht="18" customHeight="1">
      <c r="A385" s="14"/>
      <c r="B385" s="15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</row>
    <row r="386" spans="1:49" ht="18" customHeight="1">
      <c r="A386" s="14"/>
      <c r="B386" s="15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</row>
    <row r="387" spans="1:49" ht="18" customHeight="1">
      <c r="A387" s="14"/>
      <c r="B387" s="15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</row>
    <row r="388" spans="1:49" ht="18" customHeight="1">
      <c r="A388" s="14"/>
      <c r="B388" s="15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</row>
    <row r="389" spans="1:49" ht="18" customHeight="1">
      <c r="A389" s="14"/>
      <c r="B389" s="15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</row>
    <row r="390" spans="1:49" ht="18" customHeight="1">
      <c r="A390" s="14"/>
      <c r="B390" s="15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</row>
    <row r="391" spans="1:49" ht="18" customHeight="1">
      <c r="A391" s="14"/>
      <c r="B391" s="15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</row>
    <row r="392" spans="1:49" ht="18" customHeight="1">
      <c r="A392" s="14"/>
      <c r="B392" s="15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</row>
    <row r="393" spans="1:49" ht="18" customHeight="1">
      <c r="A393" s="14"/>
      <c r="B393" s="15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</row>
    <row r="394" spans="1:49" ht="18" customHeight="1">
      <c r="A394" s="14"/>
      <c r="B394" s="15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</row>
    <row r="395" spans="1:49" ht="18" customHeight="1">
      <c r="A395" s="14"/>
      <c r="B395" s="15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</row>
    <row r="396" spans="1:49" ht="18" customHeight="1">
      <c r="A396" s="14"/>
      <c r="B396" s="15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</row>
    <row r="397" spans="1:49" ht="18" customHeight="1">
      <c r="A397" s="14"/>
      <c r="B397" s="15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</row>
    <row r="398" spans="1:49" ht="18" customHeight="1">
      <c r="A398" s="14"/>
      <c r="B398" s="15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</row>
    <row r="399" spans="1:49" ht="18" customHeight="1">
      <c r="A399" s="14"/>
      <c r="B399" s="15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</row>
    <row r="400" spans="1:49" ht="18" customHeight="1">
      <c r="A400" s="14"/>
      <c r="B400" s="15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</row>
    <row r="401" spans="1:49" ht="18" customHeight="1">
      <c r="A401" s="14"/>
      <c r="B401" s="15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</row>
    <row r="402" spans="1:49" ht="18" customHeight="1">
      <c r="A402" s="14"/>
      <c r="B402" s="15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</row>
    <row r="403" spans="1:49" ht="18" customHeight="1">
      <c r="A403" s="14"/>
      <c r="B403" s="15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</row>
    <row r="404" spans="1:49" ht="18" customHeight="1">
      <c r="A404" s="14"/>
      <c r="B404" s="15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</row>
    <row r="405" spans="1:49" ht="18" customHeight="1">
      <c r="A405" s="14"/>
      <c r="B405" s="15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</row>
    <row r="406" spans="1:49" ht="18" customHeight="1">
      <c r="A406" s="14"/>
      <c r="B406" s="15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</row>
    <row r="407" spans="1:49" ht="18" customHeight="1">
      <c r="A407" s="14"/>
      <c r="B407" s="15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</row>
    <row r="408" spans="1:49" ht="18" customHeight="1">
      <c r="A408" s="14"/>
      <c r="B408" s="15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</row>
    <row r="409" spans="1:49" ht="18" customHeight="1">
      <c r="A409" s="14"/>
      <c r="B409" s="15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</row>
    <row r="410" spans="1:49" ht="18" customHeight="1">
      <c r="A410" s="14"/>
      <c r="B410" s="15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</row>
    <row r="411" spans="1:49" ht="18" customHeight="1">
      <c r="A411" s="14"/>
      <c r="B411" s="15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</row>
    <row r="412" spans="1:49" ht="18" customHeight="1">
      <c r="A412" s="14"/>
      <c r="B412" s="15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</row>
    <row r="413" spans="1:49" ht="18" customHeight="1">
      <c r="A413" s="14"/>
      <c r="B413" s="15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</row>
    <row r="414" spans="1:49" ht="18" customHeight="1">
      <c r="A414" s="14"/>
      <c r="B414" s="15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</row>
    <row r="415" spans="1:49" ht="18" customHeight="1">
      <c r="A415" s="14"/>
      <c r="B415" s="15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</row>
    <row r="416" spans="1:49" ht="18" customHeight="1">
      <c r="A416" s="14"/>
      <c r="B416" s="15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</row>
    <row r="417" spans="1:49" ht="18" customHeight="1">
      <c r="A417" s="14"/>
      <c r="B417" s="15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</row>
    <row r="418" spans="1:49" ht="18" customHeight="1">
      <c r="A418" s="14"/>
      <c r="B418" s="15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</row>
    <row r="419" spans="1:49" ht="18" customHeight="1">
      <c r="A419" s="14"/>
      <c r="B419" s="15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</row>
    <row r="420" spans="1:49" ht="18" customHeight="1">
      <c r="A420" s="14"/>
      <c r="B420" s="15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</row>
    <row r="421" spans="1:49" ht="18" customHeight="1">
      <c r="A421" s="14"/>
      <c r="B421" s="15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</row>
    <row r="422" spans="1:49" ht="18" customHeight="1">
      <c r="A422" s="14"/>
      <c r="B422" s="15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</row>
    <row r="423" spans="1:49" ht="18" customHeight="1">
      <c r="A423" s="14"/>
      <c r="B423" s="15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</row>
    <row r="424" spans="1:49" ht="18" customHeight="1">
      <c r="A424" s="14"/>
      <c r="B424" s="15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</row>
    <row r="425" spans="1:49" ht="18" customHeight="1">
      <c r="A425" s="14"/>
      <c r="B425" s="15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</row>
    <row r="426" spans="1:49" ht="18" customHeight="1">
      <c r="A426" s="14"/>
      <c r="B426" s="15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</row>
    <row r="427" spans="1:49" ht="18" customHeight="1">
      <c r="A427" s="14"/>
      <c r="B427" s="15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</row>
    <row r="428" spans="1:49" ht="18" customHeight="1">
      <c r="A428" s="14"/>
      <c r="B428" s="15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</row>
    <row r="429" spans="1:49" ht="18" customHeight="1">
      <c r="A429" s="14"/>
      <c r="B429" s="15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</row>
    <row r="430" spans="1:49" ht="18" customHeight="1">
      <c r="A430" s="14"/>
      <c r="B430" s="15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</row>
    <row r="431" spans="1:49" ht="18" customHeight="1">
      <c r="A431" s="14"/>
      <c r="B431" s="15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</row>
    <row r="432" spans="1:49" ht="18" customHeight="1">
      <c r="A432" s="14"/>
      <c r="B432" s="15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</row>
    <row r="433" spans="1:49" ht="18" customHeight="1">
      <c r="A433" s="14"/>
      <c r="B433" s="15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</row>
    <row r="434" spans="1:49" ht="18" customHeight="1">
      <c r="A434" s="14"/>
      <c r="B434" s="15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</row>
    <row r="435" spans="1:49" ht="18" customHeight="1">
      <c r="A435" s="14"/>
      <c r="B435" s="15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</row>
    <row r="436" spans="1:49" ht="18" customHeight="1">
      <c r="A436" s="14"/>
      <c r="B436" s="15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</row>
    <row r="437" spans="1:49" ht="18" customHeight="1">
      <c r="A437" s="14"/>
      <c r="B437" s="15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</row>
    <row r="438" spans="1:49" ht="18" customHeight="1">
      <c r="A438" s="14"/>
      <c r="B438" s="15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</row>
    <row r="439" spans="1:49" ht="18" customHeight="1">
      <c r="A439" s="14"/>
      <c r="B439" s="15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</row>
    <row r="440" spans="1:49" ht="18" customHeight="1">
      <c r="A440" s="14"/>
      <c r="B440" s="15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</row>
    <row r="441" spans="1:49" ht="18" customHeight="1">
      <c r="A441" s="14"/>
      <c r="B441" s="15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</row>
    <row r="442" spans="1:49" ht="18" customHeight="1">
      <c r="A442" s="14"/>
      <c r="B442" s="15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</row>
    <row r="443" spans="1:49" ht="18" customHeight="1">
      <c r="A443" s="14"/>
      <c r="B443" s="15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</row>
    <row r="444" spans="1:49" ht="18" customHeight="1">
      <c r="A444" s="14"/>
      <c r="B444" s="15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</row>
    <row r="445" spans="1:49" ht="18" customHeight="1">
      <c r="A445" s="14"/>
      <c r="B445" s="15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</row>
    <row r="446" spans="1:49" ht="18" customHeight="1">
      <c r="A446" s="14"/>
      <c r="B446" s="15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</row>
    <row r="447" spans="1:49" ht="18" customHeight="1">
      <c r="A447" s="14"/>
      <c r="B447" s="15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</row>
    <row r="448" spans="1:49" ht="18" customHeight="1">
      <c r="A448" s="14"/>
      <c r="B448" s="15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</row>
    <row r="449" spans="1:49" ht="18" customHeight="1">
      <c r="A449" s="14"/>
      <c r="B449" s="15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</row>
    <row r="450" spans="1:49" ht="18" customHeight="1">
      <c r="A450" s="14"/>
      <c r="B450" s="15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</row>
    <row r="451" spans="1:49" ht="18" customHeight="1">
      <c r="A451" s="14"/>
      <c r="B451" s="15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</row>
    <row r="452" spans="1:49" ht="18" customHeight="1">
      <c r="A452" s="14"/>
      <c r="B452" s="15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</row>
    <row r="453" spans="1:49" ht="18" customHeight="1">
      <c r="A453" s="14"/>
      <c r="B453" s="15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</row>
    <row r="454" spans="1:49" ht="18" customHeight="1">
      <c r="A454" s="14"/>
      <c r="B454" s="15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</row>
    <row r="455" spans="1:49" ht="18" customHeight="1">
      <c r="A455" s="14"/>
      <c r="B455" s="15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</row>
    <row r="456" spans="1:49" ht="18" customHeight="1">
      <c r="A456" s="14"/>
      <c r="B456" s="15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</row>
    <row r="457" spans="1:49" ht="18" customHeight="1">
      <c r="A457" s="14"/>
      <c r="B457" s="15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</row>
    <row r="458" spans="1:49" ht="18" customHeight="1">
      <c r="A458" s="14"/>
      <c r="B458" s="15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</row>
    <row r="459" spans="1:49" ht="18" customHeight="1">
      <c r="A459" s="14"/>
      <c r="B459" s="15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</row>
    <row r="460" spans="1:49" ht="18" customHeight="1">
      <c r="A460" s="14"/>
      <c r="B460" s="15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</row>
    <row r="461" spans="1:49" ht="18" customHeight="1">
      <c r="A461" s="14"/>
      <c r="B461" s="15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</row>
    <row r="462" spans="1:49" ht="18" customHeight="1">
      <c r="A462" s="14"/>
      <c r="B462" s="15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</row>
    <row r="463" spans="1:49" ht="18" customHeight="1">
      <c r="A463" s="14"/>
      <c r="B463" s="15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</row>
    <row r="464" spans="1:49" ht="18" customHeight="1">
      <c r="A464" s="14"/>
      <c r="B464" s="15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</row>
    <row r="465" spans="1:49" ht="18" customHeight="1">
      <c r="A465" s="14"/>
      <c r="B465" s="15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</row>
    <row r="466" spans="1:49" ht="18" customHeight="1">
      <c r="A466" s="14"/>
      <c r="B466" s="15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</row>
    <row r="467" spans="1:49" ht="18" customHeight="1">
      <c r="A467" s="14"/>
      <c r="B467" s="15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</row>
    <row r="468" spans="1:49" ht="18" customHeight="1">
      <c r="A468" s="14"/>
      <c r="B468" s="15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</row>
    <row r="469" spans="1:49" ht="18" customHeight="1">
      <c r="A469" s="14"/>
      <c r="B469" s="15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</row>
    <row r="470" spans="1:49" ht="18" customHeight="1">
      <c r="A470" s="14"/>
      <c r="B470" s="15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</row>
    <row r="471" spans="1:49" ht="18" customHeight="1">
      <c r="A471" s="14"/>
      <c r="B471" s="15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</row>
    <row r="472" spans="1:49" ht="18" customHeight="1">
      <c r="A472" s="14"/>
      <c r="B472" s="15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</row>
    <row r="473" spans="1:49" ht="18" customHeight="1">
      <c r="A473" s="14"/>
      <c r="B473" s="15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</row>
    <row r="474" spans="1:49" ht="18" customHeight="1">
      <c r="A474" s="14"/>
      <c r="B474" s="15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</row>
    <row r="475" spans="1:49" ht="18" customHeight="1">
      <c r="A475" s="14"/>
      <c r="B475" s="15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</row>
    <row r="476" spans="1:49" ht="18" customHeight="1">
      <c r="A476" s="14"/>
      <c r="B476" s="15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</row>
    <row r="477" spans="1:49" ht="18" customHeight="1">
      <c r="A477" s="14"/>
      <c r="B477" s="15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</row>
    <row r="478" spans="1:49" ht="18" customHeight="1">
      <c r="A478" s="14"/>
      <c r="B478" s="15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</row>
    <row r="479" spans="1:49" ht="18" customHeight="1">
      <c r="A479" s="14"/>
      <c r="B479" s="15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</row>
    <row r="480" spans="1:49" ht="18" customHeight="1">
      <c r="A480" s="14"/>
      <c r="B480" s="15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</row>
    <row r="481" spans="1:49" ht="18" customHeight="1">
      <c r="A481" s="14"/>
      <c r="B481" s="15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</row>
    <row r="482" spans="1:49" ht="18" customHeight="1">
      <c r="A482" s="14"/>
      <c r="B482" s="15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</row>
    <row r="483" spans="1:49" ht="18" customHeight="1">
      <c r="A483" s="14"/>
      <c r="B483" s="15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</row>
    <row r="484" spans="1:49" ht="18" customHeight="1">
      <c r="A484" s="14"/>
      <c r="B484" s="15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</row>
    <row r="485" spans="1:49" ht="18" customHeight="1">
      <c r="A485" s="14"/>
      <c r="B485" s="15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</row>
    <row r="486" spans="1:49" ht="18" customHeight="1">
      <c r="A486" s="14"/>
      <c r="B486" s="15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</row>
    <row r="487" spans="1:49" ht="18" customHeight="1">
      <c r="A487" s="14"/>
      <c r="B487" s="15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</row>
    <row r="488" spans="1:49" ht="18" customHeight="1">
      <c r="A488" s="14"/>
      <c r="B488" s="15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</row>
    <row r="489" spans="1:49" ht="18" customHeight="1">
      <c r="A489" s="14"/>
      <c r="B489" s="15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</row>
    <row r="490" spans="1:49" ht="18" customHeight="1">
      <c r="A490" s="14"/>
      <c r="B490" s="15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</row>
    <row r="491" spans="1:49" ht="18" customHeight="1">
      <c r="A491" s="14"/>
      <c r="B491" s="15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</row>
    <row r="492" spans="1:49" ht="18" customHeight="1">
      <c r="A492" s="14"/>
      <c r="B492" s="15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</row>
    <row r="493" spans="1:49" ht="18" customHeight="1">
      <c r="A493" s="14"/>
      <c r="B493" s="15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</row>
    <row r="494" spans="1:49" ht="18" customHeight="1">
      <c r="A494" s="14"/>
      <c r="B494" s="15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</row>
    <row r="495" spans="1:49" ht="18" customHeight="1">
      <c r="A495" s="14"/>
      <c r="B495" s="15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</row>
    <row r="496" spans="1:49" ht="18" customHeight="1">
      <c r="A496" s="14"/>
      <c r="B496" s="15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</row>
    <row r="497" spans="1:49" ht="18" customHeight="1">
      <c r="A497" s="14"/>
      <c r="B497" s="15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</row>
    <row r="498" spans="1:49" ht="18" customHeight="1">
      <c r="A498" s="14"/>
      <c r="B498" s="15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</row>
    <row r="499" spans="1:49" ht="18" customHeight="1">
      <c r="A499" s="14"/>
      <c r="B499" s="15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</row>
    <row r="500" spans="1:49" ht="18" customHeight="1">
      <c r="A500" s="14"/>
      <c r="B500" s="15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</row>
    <row r="501" spans="1:49" ht="18" customHeight="1">
      <c r="A501" s="14"/>
      <c r="B501" s="15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</row>
    <row r="502" spans="1:49" ht="18" customHeight="1">
      <c r="A502" s="14"/>
      <c r="B502" s="15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</row>
    <row r="503" spans="1:49" ht="18" customHeight="1">
      <c r="A503" s="14"/>
      <c r="B503" s="15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</row>
    <row r="504" spans="1:49" ht="18" customHeight="1">
      <c r="A504" s="14"/>
      <c r="B504" s="15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</row>
    <row r="505" spans="1:49" ht="18" customHeight="1">
      <c r="A505" s="14"/>
      <c r="B505" s="15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</row>
    <row r="506" spans="1:49" ht="18" customHeight="1">
      <c r="A506" s="14"/>
      <c r="B506" s="15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</row>
    <row r="507" spans="1:49" ht="18" customHeight="1">
      <c r="A507" s="14"/>
      <c r="B507" s="15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</row>
    <row r="508" spans="1:49" ht="18" customHeight="1">
      <c r="A508" s="14"/>
      <c r="B508" s="15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</row>
    <row r="509" spans="1:49" ht="18" customHeight="1">
      <c r="A509" s="14"/>
      <c r="B509" s="15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</row>
    <row r="510" spans="1:49" ht="18" customHeight="1">
      <c r="A510" s="14"/>
      <c r="B510" s="15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</row>
    <row r="511" spans="1:49" ht="18" customHeight="1">
      <c r="A511" s="14"/>
      <c r="B511" s="15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</row>
    <row r="512" spans="1:49" ht="18" customHeight="1">
      <c r="A512" s="14"/>
      <c r="B512" s="15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</row>
    <row r="513" spans="1:49" ht="18" customHeight="1">
      <c r="A513" s="14"/>
      <c r="B513" s="15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</row>
    <row r="514" spans="1:49" ht="18" customHeight="1">
      <c r="A514" s="14"/>
      <c r="B514" s="15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</row>
    <row r="515" spans="1:49" ht="18" customHeight="1">
      <c r="A515" s="14"/>
      <c r="B515" s="15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</row>
    <row r="516" spans="1:49" ht="18" customHeight="1">
      <c r="A516" s="14"/>
      <c r="B516" s="15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</row>
    <row r="517" spans="1:49" ht="18" customHeight="1">
      <c r="A517" s="14"/>
      <c r="B517" s="15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</row>
    <row r="518" spans="1:49" ht="18" customHeight="1">
      <c r="A518" s="14"/>
      <c r="B518" s="15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</row>
    <row r="519" spans="1:49" ht="18" customHeight="1">
      <c r="A519" s="14"/>
      <c r="B519" s="15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</row>
    <row r="520" spans="1:49" ht="18" customHeight="1">
      <c r="A520" s="14"/>
      <c r="B520" s="15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</row>
    <row r="521" spans="1:49" ht="18" customHeight="1">
      <c r="A521" s="14"/>
      <c r="B521" s="15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</row>
    <row r="522" spans="1:49" ht="18" customHeight="1">
      <c r="A522" s="14"/>
      <c r="B522" s="15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</row>
    <row r="523" spans="1:49" ht="18" customHeight="1">
      <c r="A523" s="14"/>
      <c r="B523" s="15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</row>
    <row r="524" spans="1:49" ht="18" customHeight="1">
      <c r="A524" s="14"/>
      <c r="B524" s="15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</row>
    <row r="525" spans="1:49" ht="18" customHeight="1">
      <c r="A525" s="14"/>
      <c r="B525" s="15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</row>
    <row r="526" spans="1:49" ht="18" customHeight="1">
      <c r="A526" s="14"/>
      <c r="B526" s="15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</row>
    <row r="527" spans="1:49" ht="18" customHeight="1">
      <c r="A527" s="14"/>
      <c r="B527" s="15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</row>
    <row r="528" spans="1:49" ht="18" customHeight="1">
      <c r="A528" s="14"/>
      <c r="B528" s="15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</row>
    <row r="529" spans="1:49" ht="18" customHeight="1">
      <c r="A529" s="14"/>
      <c r="B529" s="15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</row>
    <row r="530" spans="1:49" ht="18" customHeight="1">
      <c r="A530" s="14"/>
      <c r="B530" s="15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</row>
    <row r="531" spans="1:49" ht="18" customHeight="1">
      <c r="A531" s="14"/>
      <c r="B531" s="15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</row>
    <row r="532" spans="1:49" ht="18" customHeight="1">
      <c r="A532" s="14"/>
      <c r="B532" s="15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</row>
    <row r="533" spans="1:49" ht="18" customHeight="1">
      <c r="A533" s="14"/>
      <c r="B533" s="15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</row>
    <row r="534" spans="1:49" ht="18" customHeight="1">
      <c r="A534" s="14"/>
      <c r="B534" s="15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</row>
    <row r="535" spans="1:49" ht="18" customHeight="1">
      <c r="A535" s="14"/>
      <c r="B535" s="15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</row>
    <row r="536" spans="1:49" ht="18" customHeight="1">
      <c r="A536" s="14"/>
      <c r="B536" s="15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</row>
    <row r="537" spans="1:49" ht="18" customHeight="1">
      <c r="A537" s="14"/>
      <c r="B537" s="15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</row>
    <row r="538" spans="1:49" ht="18" customHeight="1">
      <c r="A538" s="14"/>
      <c r="B538" s="15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</row>
    <row r="539" spans="1:49" ht="18" customHeight="1">
      <c r="A539" s="14"/>
      <c r="B539" s="15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</row>
    <row r="540" spans="1:49" ht="18" customHeight="1">
      <c r="A540" s="14"/>
      <c r="B540" s="15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</row>
    <row r="541" spans="1:49" ht="18" customHeight="1">
      <c r="A541" s="14"/>
      <c r="B541" s="15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</row>
    <row r="542" spans="1:49" ht="18" customHeight="1">
      <c r="A542" s="14"/>
      <c r="B542" s="15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</row>
    <row r="543" spans="1:49" ht="18" customHeight="1">
      <c r="A543" s="14"/>
      <c r="B543" s="15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</row>
    <row r="544" spans="1:49" ht="18" customHeight="1">
      <c r="A544" s="14"/>
      <c r="B544" s="15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</row>
    <row r="545" spans="1:49" ht="18" customHeight="1">
      <c r="A545" s="14"/>
      <c r="B545" s="15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</row>
    <row r="546" spans="1:49" ht="18" customHeight="1">
      <c r="A546" s="14"/>
      <c r="B546" s="15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</row>
    <row r="547" spans="1:49" ht="18" customHeight="1">
      <c r="A547" s="14"/>
      <c r="B547" s="15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</row>
    <row r="548" spans="1:49" ht="18" customHeight="1">
      <c r="A548" s="14"/>
      <c r="B548" s="15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</row>
    <row r="549" spans="1:49" ht="18" customHeight="1">
      <c r="A549" s="14"/>
      <c r="B549" s="15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</row>
    <row r="550" spans="1:49" ht="18" customHeight="1">
      <c r="A550" s="14"/>
      <c r="B550" s="15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</row>
    <row r="551" spans="1:49" ht="18" customHeight="1">
      <c r="A551" s="14"/>
      <c r="B551" s="15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</row>
    <row r="552" spans="1:49" ht="18" customHeight="1">
      <c r="A552" s="14"/>
      <c r="B552" s="15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</row>
    <row r="553" spans="1:49" ht="18" customHeight="1">
      <c r="A553" s="14"/>
      <c r="B553" s="15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</row>
    <row r="554" spans="1:49" ht="18" customHeight="1">
      <c r="A554" s="14"/>
      <c r="B554" s="15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</row>
    <row r="555" spans="1:49" ht="18" customHeight="1">
      <c r="A555" s="14"/>
      <c r="B555" s="15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</row>
    <row r="556" spans="1:49" ht="18" customHeight="1">
      <c r="A556" s="14"/>
      <c r="B556" s="15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</row>
    <row r="557" spans="1:49" ht="18" customHeight="1">
      <c r="A557" s="14"/>
      <c r="B557" s="15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</row>
    <row r="558" spans="1:49" ht="18" customHeight="1">
      <c r="A558" s="14"/>
      <c r="B558" s="15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</row>
    <row r="559" spans="1:49" ht="18" customHeight="1">
      <c r="A559" s="14"/>
      <c r="B559" s="15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</row>
    <row r="560" spans="1:49" ht="18" customHeight="1">
      <c r="A560" s="14"/>
      <c r="B560" s="15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</row>
    <row r="561" spans="1:49" ht="18" customHeight="1">
      <c r="A561" s="14"/>
      <c r="B561" s="15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</row>
    <row r="562" spans="1:49" ht="18" customHeight="1">
      <c r="A562" s="14"/>
      <c r="B562" s="15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</row>
    <row r="563" spans="1:49" ht="18" customHeight="1">
      <c r="A563" s="14"/>
      <c r="B563" s="15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</row>
    <row r="564" spans="1:49" ht="18" customHeight="1">
      <c r="A564" s="14"/>
      <c r="B564" s="15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</row>
    <row r="565" spans="1:49" ht="18" customHeight="1">
      <c r="A565" s="14"/>
      <c r="B565" s="15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</row>
    <row r="566" spans="1:49" ht="18" customHeight="1">
      <c r="A566" s="14"/>
      <c r="B566" s="15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</row>
    <row r="567" spans="1:49" ht="18" customHeight="1">
      <c r="A567" s="14"/>
      <c r="B567" s="15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</row>
    <row r="568" spans="1:49" ht="18" customHeight="1">
      <c r="A568" s="14"/>
      <c r="B568" s="15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</row>
    <row r="569" spans="1:49" ht="18" customHeight="1">
      <c r="A569" s="14"/>
      <c r="B569" s="15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</row>
    <row r="570" spans="1:49" ht="18" customHeight="1">
      <c r="A570" s="14"/>
      <c r="B570" s="15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</row>
    <row r="571" spans="1:49" ht="18" customHeight="1">
      <c r="A571" s="14"/>
      <c r="B571" s="15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</row>
    <row r="572" spans="1:49" ht="18" customHeight="1">
      <c r="A572" s="14"/>
      <c r="B572" s="15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</row>
    <row r="573" spans="1:49" ht="18" customHeight="1">
      <c r="A573" s="14"/>
      <c r="B573" s="15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</row>
    <row r="574" spans="1:49" ht="18" customHeight="1">
      <c r="A574" s="14"/>
      <c r="B574" s="15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</row>
    <row r="575" spans="1:49" ht="18" customHeight="1">
      <c r="A575" s="14"/>
      <c r="B575" s="15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</row>
    <row r="576" spans="1:49" ht="18" customHeight="1">
      <c r="A576" s="14"/>
      <c r="B576" s="15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</row>
    <row r="577" spans="1:49" ht="18" customHeight="1">
      <c r="A577" s="14"/>
      <c r="B577" s="15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</row>
    <row r="578" spans="1:49" ht="18" customHeight="1">
      <c r="A578" s="14"/>
      <c r="B578" s="15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</row>
    <row r="579" spans="1:49" ht="18" customHeight="1">
      <c r="A579" s="14"/>
      <c r="B579" s="15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</row>
    <row r="580" spans="1:49" ht="18" customHeight="1">
      <c r="A580" s="14"/>
      <c r="B580" s="15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</row>
    <row r="581" spans="1:49" ht="18" customHeight="1">
      <c r="A581" s="14"/>
      <c r="B581" s="15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</row>
    <row r="582" spans="1:49" ht="18" customHeight="1">
      <c r="A582" s="14"/>
      <c r="B582" s="15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</row>
    <row r="583" spans="1:49" ht="18" customHeight="1">
      <c r="A583" s="14"/>
      <c r="B583" s="15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</row>
    <row r="584" spans="1:49" ht="18" customHeight="1">
      <c r="A584" s="14"/>
      <c r="B584" s="15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</row>
    <row r="585" spans="1:49" ht="18" customHeight="1">
      <c r="A585" s="14"/>
      <c r="B585" s="15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</row>
    <row r="586" spans="1:49" ht="18" customHeight="1">
      <c r="A586" s="14"/>
      <c r="B586" s="15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</row>
    <row r="587" spans="1:49" ht="18" customHeight="1">
      <c r="A587" s="14"/>
      <c r="B587" s="15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</row>
    <row r="588" spans="1:49" ht="18" customHeight="1">
      <c r="A588" s="14"/>
      <c r="B588" s="15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</row>
    <row r="589" spans="1:49" ht="18" customHeight="1">
      <c r="A589" s="14"/>
      <c r="B589" s="15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</row>
    <row r="590" spans="1:49" ht="18" customHeight="1">
      <c r="A590" s="14"/>
      <c r="B590" s="15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</row>
    <row r="591" spans="1:49" ht="18" customHeight="1">
      <c r="A591" s="14"/>
      <c r="B591" s="15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</row>
    <row r="592" spans="1:49" ht="18" customHeight="1">
      <c r="A592" s="14"/>
      <c r="B592" s="15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  <c r="AV592" s="24"/>
      <c r="AW592" s="24"/>
    </row>
    <row r="593" spans="1:49" ht="18" customHeight="1">
      <c r="A593" s="14"/>
      <c r="B593" s="15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</row>
    <row r="594" spans="1:49" ht="18" customHeight="1">
      <c r="A594" s="14"/>
      <c r="B594" s="15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</row>
    <row r="595" spans="1:49" ht="18" customHeight="1">
      <c r="A595" s="14"/>
      <c r="B595" s="15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</row>
    <row r="596" spans="1:49" ht="18" customHeight="1">
      <c r="A596" s="14"/>
      <c r="B596" s="15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</row>
    <row r="597" spans="1:49" ht="18" customHeight="1">
      <c r="A597" s="14"/>
      <c r="B597" s="15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</row>
    <row r="598" spans="1:49" ht="18" customHeight="1">
      <c r="A598" s="14"/>
      <c r="B598" s="15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</row>
    <row r="599" spans="1:49" ht="18" customHeight="1">
      <c r="A599" s="14"/>
      <c r="B599" s="15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</row>
    <row r="600" spans="1:49" ht="18" customHeight="1">
      <c r="A600" s="14"/>
      <c r="B600" s="15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</row>
    <row r="601" spans="1:49" ht="18" customHeight="1">
      <c r="A601" s="14"/>
      <c r="B601" s="15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</row>
    <row r="602" spans="1:49" ht="18" customHeight="1">
      <c r="A602" s="14"/>
      <c r="B602" s="15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</row>
    <row r="603" spans="1:49" ht="18" customHeight="1">
      <c r="A603" s="14"/>
      <c r="B603" s="15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</row>
    <row r="604" spans="1:49" ht="18" customHeight="1">
      <c r="A604" s="14"/>
      <c r="B604" s="15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  <c r="AV604" s="24"/>
      <c r="AW604" s="24"/>
    </row>
    <row r="605" spans="1:49" ht="18" customHeight="1">
      <c r="A605" s="14"/>
      <c r="B605" s="15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  <c r="AV605" s="24"/>
      <c r="AW605" s="24"/>
    </row>
    <row r="606" spans="1:49" ht="18" customHeight="1">
      <c r="A606" s="14"/>
      <c r="B606" s="15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</row>
    <row r="607" spans="1:49" ht="18" customHeight="1">
      <c r="A607" s="14"/>
      <c r="B607" s="15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</row>
    <row r="608" spans="1:49" ht="18" customHeight="1">
      <c r="A608" s="14"/>
      <c r="B608" s="15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</row>
    <row r="609" spans="1:49" ht="18" customHeight="1">
      <c r="A609" s="14"/>
      <c r="B609" s="15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</row>
    <row r="610" spans="1:49" ht="18" customHeight="1">
      <c r="A610" s="14"/>
      <c r="B610" s="15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</row>
    <row r="611" spans="1:49" ht="18" customHeight="1">
      <c r="A611" s="14"/>
      <c r="B611" s="15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</row>
    <row r="612" spans="1:49" ht="18" customHeight="1">
      <c r="A612" s="14"/>
      <c r="B612" s="15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</row>
    <row r="613" spans="1:49" ht="18" customHeight="1">
      <c r="A613" s="14"/>
      <c r="B613" s="15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</row>
    <row r="614" spans="1:49" ht="18" customHeight="1">
      <c r="A614" s="14"/>
      <c r="B614" s="15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</row>
    <row r="615" spans="1:49" ht="18" customHeight="1">
      <c r="A615" s="14"/>
      <c r="B615" s="15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</row>
    <row r="616" spans="1:49" ht="18" customHeight="1">
      <c r="A616" s="14"/>
      <c r="B616" s="15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</row>
    <row r="617" spans="1:49" ht="18" customHeight="1">
      <c r="A617" s="14"/>
      <c r="B617" s="15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  <c r="AV617" s="24"/>
      <c r="AW617" s="24"/>
    </row>
    <row r="618" spans="1:49" ht="18" customHeight="1">
      <c r="A618" s="14"/>
      <c r="B618" s="15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</row>
    <row r="619" spans="1:49" ht="18" customHeight="1">
      <c r="A619" s="14"/>
      <c r="B619" s="15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</row>
    <row r="620" spans="1:49" ht="18" customHeight="1">
      <c r="A620" s="14"/>
      <c r="B620" s="15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</row>
    <row r="621" spans="1:49" ht="18" customHeight="1">
      <c r="A621" s="14"/>
      <c r="B621" s="15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</row>
    <row r="622" spans="1:49" ht="18" customHeight="1">
      <c r="A622" s="14"/>
      <c r="B622" s="15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</row>
    <row r="623" spans="1:49" ht="18" customHeight="1">
      <c r="A623" s="14"/>
      <c r="B623" s="15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</row>
    <row r="624" spans="1:49" ht="18" customHeight="1">
      <c r="A624" s="14"/>
      <c r="B624" s="15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</row>
    <row r="625" spans="1:49" ht="18" customHeight="1">
      <c r="A625" s="14"/>
      <c r="B625" s="15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</row>
    <row r="626" spans="1:49" ht="18" customHeight="1">
      <c r="A626" s="14"/>
      <c r="B626" s="15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</row>
    <row r="627" spans="1:49" ht="18" customHeight="1">
      <c r="A627" s="14"/>
      <c r="B627" s="15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</row>
    <row r="628" spans="1:49" ht="18" customHeight="1">
      <c r="A628" s="14"/>
      <c r="B628" s="15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</row>
    <row r="629" spans="1:49" ht="18" customHeight="1">
      <c r="A629" s="14"/>
      <c r="B629" s="15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</row>
    <row r="630" spans="1:49" ht="18" customHeight="1">
      <c r="A630" s="14"/>
      <c r="B630" s="15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  <c r="AV630" s="24"/>
      <c r="AW630" s="24"/>
    </row>
    <row r="631" spans="1:49" ht="18" customHeight="1">
      <c r="A631" s="14"/>
      <c r="B631" s="15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  <c r="AV631" s="24"/>
      <c r="AW631" s="24"/>
    </row>
    <row r="632" spans="1:49" ht="18" customHeight="1">
      <c r="A632" s="14"/>
      <c r="B632" s="15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</row>
    <row r="633" spans="1:49" ht="18" customHeight="1">
      <c r="A633" s="14"/>
      <c r="B633" s="15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</row>
    <row r="634" spans="1:49" ht="18" customHeight="1">
      <c r="A634" s="14"/>
      <c r="B634" s="15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</row>
    <row r="635" spans="1:49" ht="18" customHeight="1">
      <c r="A635" s="14"/>
      <c r="B635" s="15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</row>
    <row r="636" spans="1:49" ht="18" customHeight="1">
      <c r="A636" s="14"/>
      <c r="B636" s="15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</row>
    <row r="637" spans="1:49" ht="18" customHeight="1">
      <c r="A637" s="14"/>
      <c r="B637" s="15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</row>
    <row r="638" spans="1:49" ht="18" customHeight="1">
      <c r="A638" s="14"/>
      <c r="B638" s="15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</row>
    <row r="639" spans="1:49" ht="18" customHeight="1">
      <c r="A639" s="14"/>
      <c r="B639" s="15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</row>
    <row r="640" spans="1:49" ht="18" customHeight="1">
      <c r="A640" s="14"/>
      <c r="B640" s="15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</row>
    <row r="641" spans="1:49" ht="18" customHeight="1">
      <c r="A641" s="14"/>
      <c r="B641" s="15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</row>
    <row r="642" spans="1:49" ht="18" customHeight="1">
      <c r="A642" s="14"/>
      <c r="B642" s="15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</row>
    <row r="643" spans="1:49" ht="18" customHeight="1">
      <c r="A643" s="14"/>
      <c r="B643" s="15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</row>
    <row r="644" spans="1:49" ht="18" customHeight="1">
      <c r="A644" s="14"/>
      <c r="B644" s="15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</row>
    <row r="645" spans="1:49" ht="18" customHeight="1">
      <c r="A645" s="14"/>
      <c r="B645" s="15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</row>
    <row r="646" spans="1:49" ht="18" customHeight="1">
      <c r="A646" s="14"/>
      <c r="B646" s="15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</row>
    <row r="647" spans="1:49" ht="18" customHeight="1">
      <c r="A647" s="14"/>
      <c r="B647" s="15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</row>
    <row r="648" spans="1:49" ht="18" customHeight="1">
      <c r="A648" s="14"/>
      <c r="B648" s="15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</row>
    <row r="649" spans="1:49" ht="18" customHeight="1">
      <c r="A649" s="14"/>
      <c r="B649" s="15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</row>
    <row r="650" spans="1:49" ht="18" customHeight="1">
      <c r="A650" s="14"/>
      <c r="B650" s="15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</row>
    <row r="651" spans="1:49" ht="18" customHeight="1">
      <c r="A651" s="14"/>
      <c r="B651" s="15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</row>
    <row r="652" spans="1:49" ht="18" customHeight="1">
      <c r="A652" s="14"/>
      <c r="B652" s="15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</row>
    <row r="653" spans="1:49" ht="18" customHeight="1">
      <c r="A653" s="14"/>
      <c r="B653" s="15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</row>
    <row r="654" spans="1:49" ht="18" customHeight="1">
      <c r="A654" s="14"/>
      <c r="B654" s="15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</row>
    <row r="655" spans="1:49" ht="18" customHeight="1">
      <c r="A655" s="14"/>
      <c r="B655" s="15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</row>
    <row r="656" spans="1:49" ht="18" customHeight="1">
      <c r="A656" s="14"/>
      <c r="B656" s="15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</row>
    <row r="657" spans="1:49" ht="18" customHeight="1">
      <c r="A657" s="14"/>
      <c r="B657" s="15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</row>
    <row r="658" spans="1:49" ht="18" customHeight="1">
      <c r="A658" s="14"/>
      <c r="B658" s="15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  <c r="AV658" s="24"/>
      <c r="AW658" s="24"/>
    </row>
    <row r="659" spans="1:49" ht="18" customHeight="1">
      <c r="A659" s="14"/>
      <c r="B659" s="15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</row>
    <row r="660" spans="1:49" ht="18" customHeight="1">
      <c r="A660" s="14"/>
      <c r="B660" s="15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  <c r="AV660" s="24"/>
      <c r="AW660" s="24"/>
    </row>
    <row r="661" spans="1:49" ht="18" customHeight="1">
      <c r="A661" s="14"/>
      <c r="B661" s="15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  <c r="AV661" s="24"/>
      <c r="AW661" s="24"/>
    </row>
    <row r="662" spans="1:49" ht="18" customHeight="1">
      <c r="A662" s="14"/>
      <c r="B662" s="15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</row>
    <row r="663" spans="1:49" ht="18" customHeight="1">
      <c r="A663" s="14"/>
      <c r="B663" s="15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</row>
    <row r="664" spans="1:49" ht="18" customHeight="1">
      <c r="A664" s="14"/>
      <c r="B664" s="15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</row>
    <row r="665" spans="1:49" ht="18" customHeight="1">
      <c r="A665" s="14"/>
      <c r="B665" s="15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</row>
    <row r="666" spans="1:49" ht="18" customHeight="1">
      <c r="A666" s="14"/>
      <c r="B666" s="15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  <c r="AV666" s="24"/>
      <c r="AW666" s="24"/>
    </row>
    <row r="667" spans="1:49" ht="18" customHeight="1">
      <c r="A667" s="14"/>
      <c r="B667" s="15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  <c r="AV667" s="24"/>
      <c r="AW667" s="24"/>
    </row>
    <row r="668" spans="1:49" ht="18" customHeight="1">
      <c r="A668" s="14"/>
      <c r="B668" s="15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</row>
    <row r="669" spans="1:49" ht="18" customHeight="1">
      <c r="A669" s="14"/>
      <c r="B669" s="15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</row>
    <row r="670" spans="1:49" ht="18" customHeight="1">
      <c r="A670" s="14"/>
      <c r="B670" s="15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</row>
    <row r="671" spans="1:49" ht="18" customHeight="1">
      <c r="A671" s="14"/>
      <c r="B671" s="15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  <c r="AV671" s="24"/>
      <c r="AW671" s="24"/>
    </row>
    <row r="672" spans="1:49" ht="18" customHeight="1">
      <c r="A672" s="14"/>
      <c r="B672" s="15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</row>
    <row r="673" spans="1:49" ht="18" customHeight="1">
      <c r="A673" s="14"/>
      <c r="B673" s="15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</row>
    <row r="674" spans="1:49" ht="18" customHeight="1">
      <c r="A674" s="14"/>
      <c r="B674" s="15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  <c r="AV674" s="24"/>
      <c r="AW674" s="24"/>
    </row>
    <row r="675" spans="1:49" ht="18" customHeight="1">
      <c r="A675" s="14"/>
      <c r="B675" s="15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  <c r="AV675" s="24"/>
      <c r="AW675" s="24"/>
    </row>
    <row r="676" spans="1:49" ht="18" customHeight="1">
      <c r="A676" s="14"/>
      <c r="B676" s="15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  <c r="AV676" s="24"/>
      <c r="AW676" s="24"/>
    </row>
    <row r="677" spans="1:49" ht="18" customHeight="1">
      <c r="A677" s="14"/>
      <c r="B677" s="15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  <c r="AV677" s="24"/>
      <c r="AW677" s="24"/>
    </row>
    <row r="678" spans="1:49" ht="18" customHeight="1">
      <c r="A678" s="14"/>
      <c r="B678" s="15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</row>
    <row r="679" spans="1:49" ht="18" customHeight="1">
      <c r="A679" s="14"/>
      <c r="B679" s="15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</row>
    <row r="680" spans="1:49" ht="18" customHeight="1">
      <c r="A680" s="14"/>
      <c r="B680" s="15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</row>
    <row r="681" spans="1:49" ht="18" customHeight="1">
      <c r="A681" s="14"/>
      <c r="B681" s="15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  <c r="AV681" s="24"/>
      <c r="AW681" s="24"/>
    </row>
    <row r="682" spans="1:49" ht="18" customHeight="1">
      <c r="A682" s="14"/>
      <c r="B682" s="15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</row>
    <row r="683" spans="1:49" ht="18" customHeight="1">
      <c r="A683" s="14"/>
      <c r="B683" s="15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</row>
    <row r="684" spans="1:49" ht="18" customHeight="1">
      <c r="A684" s="14"/>
      <c r="B684" s="15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</row>
    <row r="685" spans="1:49" ht="18" customHeight="1">
      <c r="A685" s="14"/>
      <c r="B685" s="15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</row>
    <row r="686" spans="1:49" ht="18" customHeight="1">
      <c r="A686" s="14"/>
      <c r="B686" s="15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  <c r="AV686" s="24"/>
      <c r="AW686" s="24"/>
    </row>
    <row r="687" spans="1:49" ht="18" customHeight="1">
      <c r="A687" s="14"/>
      <c r="B687" s="15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  <c r="AV687" s="24"/>
      <c r="AW687" s="24"/>
    </row>
    <row r="688" spans="1:49" ht="18" customHeight="1">
      <c r="A688" s="14"/>
      <c r="B688" s="15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  <c r="AV688" s="24"/>
      <c r="AW688" s="24"/>
    </row>
    <row r="689" spans="1:49" ht="18" customHeight="1">
      <c r="A689" s="14"/>
      <c r="B689" s="15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  <c r="AV689" s="24"/>
      <c r="AW689" s="24"/>
    </row>
    <row r="690" spans="1:49" ht="18" customHeight="1">
      <c r="A690" s="14"/>
      <c r="B690" s="15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</row>
    <row r="691" spans="1:49" ht="18" customHeight="1">
      <c r="A691" s="14"/>
      <c r="B691" s="15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  <c r="AV691" s="24"/>
      <c r="AW691" s="24"/>
    </row>
    <row r="692" spans="1:49" ht="18" customHeight="1">
      <c r="A692" s="14"/>
      <c r="B692" s="15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</row>
    <row r="693" spans="1:49" ht="18" customHeight="1">
      <c r="A693" s="14"/>
      <c r="B693" s="15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  <c r="AV693" s="24"/>
      <c r="AW693" s="24"/>
    </row>
    <row r="694" spans="1:49" ht="18" customHeight="1">
      <c r="A694" s="14"/>
      <c r="B694" s="15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  <c r="AV694" s="24"/>
      <c r="AW694" s="24"/>
    </row>
    <row r="695" spans="1:49" ht="18" customHeight="1">
      <c r="A695" s="14"/>
      <c r="B695" s="15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  <c r="AV695" s="24"/>
      <c r="AW695" s="24"/>
    </row>
    <row r="696" spans="1:49" ht="18" customHeight="1">
      <c r="A696" s="14"/>
      <c r="B696" s="15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  <c r="AV696" s="24"/>
      <c r="AW696" s="24"/>
    </row>
    <row r="697" spans="1:49" ht="18" customHeight="1">
      <c r="A697" s="14"/>
      <c r="B697" s="15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  <c r="AV697" s="24"/>
      <c r="AW697" s="24"/>
    </row>
    <row r="698" spans="1:49" ht="18" customHeight="1">
      <c r="A698" s="14"/>
      <c r="B698" s="15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</row>
    <row r="699" spans="1:49" ht="18" customHeight="1">
      <c r="A699" s="14"/>
      <c r="B699" s="15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  <c r="AV699" s="24"/>
      <c r="AW699" s="24"/>
    </row>
    <row r="700" spans="1:49" ht="18" customHeight="1">
      <c r="A700" s="14"/>
      <c r="B700" s="15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</row>
    <row r="701" spans="1:49" ht="18" customHeight="1">
      <c r="A701" s="14"/>
      <c r="B701" s="15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</row>
    <row r="702" spans="1:49" ht="18" customHeight="1">
      <c r="A702" s="14"/>
      <c r="B702" s="15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  <c r="AV702" s="24"/>
      <c r="AW702" s="24"/>
    </row>
    <row r="703" spans="1:49" ht="18" customHeight="1">
      <c r="A703" s="14"/>
      <c r="B703" s="15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</row>
    <row r="704" spans="1:49" ht="18" customHeight="1">
      <c r="A704" s="14"/>
      <c r="B704" s="15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  <c r="AV704" s="24"/>
      <c r="AW704" s="24"/>
    </row>
    <row r="705" spans="1:49" ht="18" customHeight="1">
      <c r="A705" s="14"/>
      <c r="B705" s="15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  <c r="AV705" s="24"/>
      <c r="AW705" s="24"/>
    </row>
    <row r="706" spans="1:49" ht="18" customHeight="1">
      <c r="A706" s="14"/>
      <c r="B706" s="15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  <c r="AV706" s="24"/>
      <c r="AW706" s="24"/>
    </row>
    <row r="707" spans="1:49" ht="18" customHeight="1">
      <c r="A707" s="14"/>
      <c r="B707" s="15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  <c r="AV707" s="24"/>
      <c r="AW707" s="24"/>
    </row>
    <row r="708" spans="1:49" ht="18" customHeight="1">
      <c r="A708" s="14"/>
      <c r="B708" s="15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  <c r="AV708" s="24"/>
      <c r="AW708" s="24"/>
    </row>
    <row r="709" spans="1:49" ht="18" customHeight="1">
      <c r="A709" s="14"/>
      <c r="B709" s="15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</row>
    <row r="710" spans="1:49" ht="18" customHeight="1">
      <c r="A710" s="14"/>
      <c r="B710" s="15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</row>
    <row r="711" spans="1:49" ht="18" customHeight="1">
      <c r="A711" s="14"/>
      <c r="B711" s="15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</row>
    <row r="712" spans="1:49" ht="18" customHeight="1">
      <c r="A712" s="14"/>
      <c r="B712" s="15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</row>
    <row r="713" spans="1:49" ht="18" customHeight="1">
      <c r="A713" s="14"/>
      <c r="B713" s="15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</row>
    <row r="714" spans="1:49" ht="18" customHeight="1">
      <c r="A714" s="14"/>
      <c r="B714" s="15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</row>
    <row r="715" spans="1:49" ht="18" customHeight="1">
      <c r="A715" s="14"/>
      <c r="B715" s="15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</row>
    <row r="716" spans="1:49" ht="18" customHeight="1">
      <c r="A716" s="14"/>
      <c r="B716" s="15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</row>
    <row r="717" spans="1:49" ht="18" customHeight="1">
      <c r="A717" s="14"/>
      <c r="B717" s="15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  <c r="AV717" s="24"/>
      <c r="AW717" s="24"/>
    </row>
    <row r="718" spans="1:49" ht="18" customHeight="1">
      <c r="A718" s="14"/>
      <c r="B718" s="15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  <c r="AV718" s="24"/>
      <c r="AW718" s="24"/>
    </row>
    <row r="719" spans="1:49" ht="18" customHeight="1">
      <c r="A719" s="14"/>
      <c r="B719" s="15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  <c r="AV719" s="24"/>
      <c r="AW719" s="24"/>
    </row>
    <row r="720" spans="1:49" ht="18" customHeight="1">
      <c r="A720" s="14"/>
      <c r="B720" s="15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  <c r="AV720" s="24"/>
      <c r="AW720" s="24"/>
    </row>
    <row r="721" spans="1:49" ht="18" customHeight="1">
      <c r="A721" s="14"/>
      <c r="B721" s="15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  <c r="AV721" s="24"/>
      <c r="AW721" s="24"/>
    </row>
    <row r="722" spans="1:49" ht="18" customHeight="1">
      <c r="A722" s="14"/>
      <c r="B722" s="15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  <c r="AV722" s="24"/>
      <c r="AW722" s="24"/>
    </row>
    <row r="723" spans="1:49" ht="18" customHeight="1">
      <c r="A723" s="14"/>
      <c r="B723" s="15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  <c r="AV723" s="24"/>
      <c r="AW723" s="24"/>
    </row>
    <row r="724" spans="1:49" ht="18" customHeight="1">
      <c r="A724" s="14"/>
      <c r="B724" s="15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  <c r="AV724" s="24"/>
      <c r="AW724" s="24"/>
    </row>
    <row r="725" spans="1:49" ht="18" customHeight="1">
      <c r="A725" s="14"/>
      <c r="B725" s="15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  <c r="AV725" s="24"/>
      <c r="AW725" s="24"/>
    </row>
    <row r="726" spans="1:49" ht="18" customHeight="1">
      <c r="A726" s="14"/>
      <c r="B726" s="15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  <c r="AV726" s="24"/>
      <c r="AW726" s="24"/>
    </row>
    <row r="727" spans="1:49" ht="18" customHeight="1">
      <c r="A727" s="14"/>
      <c r="B727" s="15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  <c r="AV727" s="24"/>
      <c r="AW727" s="24"/>
    </row>
    <row r="728" spans="1:49" ht="18" customHeight="1">
      <c r="A728" s="14"/>
      <c r="B728" s="15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</row>
    <row r="729" spans="1:49" ht="18" customHeight="1">
      <c r="A729" s="14"/>
      <c r="B729" s="15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  <c r="AV729" s="24"/>
      <c r="AW729" s="24"/>
    </row>
    <row r="730" spans="1:49" ht="18" customHeight="1">
      <c r="A730" s="14"/>
      <c r="B730" s="15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  <c r="AV730" s="24"/>
      <c r="AW730" s="24"/>
    </row>
    <row r="731" spans="1:49" ht="18" customHeight="1">
      <c r="A731" s="14"/>
      <c r="B731" s="15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  <c r="AV731" s="24"/>
      <c r="AW731" s="24"/>
    </row>
    <row r="732" spans="1:49" ht="18" customHeight="1">
      <c r="A732" s="14"/>
      <c r="B732" s="15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  <c r="AV732" s="24"/>
      <c r="AW732" s="24"/>
    </row>
    <row r="733" spans="1:49" ht="18" customHeight="1">
      <c r="A733" s="14"/>
      <c r="B733" s="15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  <c r="AV733" s="24"/>
      <c r="AW733" s="24"/>
    </row>
    <row r="734" spans="1:49" ht="18" customHeight="1">
      <c r="A734" s="14"/>
      <c r="B734" s="15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  <c r="AV734" s="24"/>
      <c r="AW734" s="24"/>
    </row>
    <row r="735" spans="1:49" ht="18" customHeight="1">
      <c r="A735" s="14"/>
      <c r="B735" s="15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  <c r="AV735" s="24"/>
      <c r="AW735" s="24"/>
    </row>
    <row r="736" spans="1:49" ht="18" customHeight="1">
      <c r="A736" s="14"/>
      <c r="B736" s="15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  <c r="AV736" s="24"/>
      <c r="AW736" s="24"/>
    </row>
    <row r="737" spans="1:49" ht="18" customHeight="1">
      <c r="A737" s="14"/>
      <c r="B737" s="15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  <c r="AV737" s="24"/>
      <c r="AW737" s="24"/>
    </row>
    <row r="738" spans="1:49" ht="18" customHeight="1">
      <c r="A738" s="14"/>
      <c r="B738" s="15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  <c r="AV738" s="24"/>
      <c r="AW738" s="24"/>
    </row>
    <row r="739" spans="1:49" ht="18" customHeight="1">
      <c r="A739" s="14"/>
      <c r="B739" s="15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  <c r="AV739" s="24"/>
      <c r="AW739" s="24"/>
    </row>
    <row r="740" spans="1:49" ht="18" customHeight="1">
      <c r="A740" s="14"/>
      <c r="B740" s="15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  <c r="AV740" s="24"/>
      <c r="AW740" s="24"/>
    </row>
    <row r="741" spans="1:49" ht="18" customHeight="1">
      <c r="A741" s="14"/>
      <c r="B741" s="15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  <c r="AV741" s="24"/>
      <c r="AW741" s="24"/>
    </row>
    <row r="742" spans="1:49" ht="18" customHeight="1">
      <c r="A742" s="14"/>
      <c r="B742" s="15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  <c r="AV742" s="24"/>
      <c r="AW742" s="24"/>
    </row>
    <row r="743" spans="1:49" ht="18" customHeight="1">
      <c r="A743" s="14"/>
      <c r="B743" s="15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  <c r="AV743" s="24"/>
      <c r="AW743" s="24"/>
    </row>
    <row r="744" spans="1:49" ht="18" customHeight="1">
      <c r="A744" s="14"/>
      <c r="B744" s="15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  <c r="AV744" s="24"/>
      <c r="AW744" s="24"/>
    </row>
    <row r="745" spans="1:49" ht="18" customHeight="1">
      <c r="A745" s="14"/>
      <c r="B745" s="15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  <c r="AV745" s="24"/>
      <c r="AW745" s="24"/>
    </row>
    <row r="746" spans="1:49" ht="18" customHeight="1">
      <c r="A746" s="14"/>
      <c r="B746" s="15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  <c r="AV746" s="24"/>
      <c r="AW746" s="24"/>
    </row>
    <row r="747" spans="1:49" ht="18" customHeight="1">
      <c r="A747" s="14"/>
      <c r="B747" s="15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  <c r="AV747" s="24"/>
      <c r="AW747" s="24"/>
    </row>
    <row r="748" spans="1:49" ht="18" customHeight="1">
      <c r="A748" s="14"/>
      <c r="B748" s="15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  <c r="AV748" s="24"/>
      <c r="AW748" s="24"/>
    </row>
    <row r="749" spans="1:49" ht="18" customHeight="1">
      <c r="A749" s="14"/>
      <c r="B749" s="15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</row>
    <row r="750" spans="1:49" ht="18" customHeight="1">
      <c r="A750" s="14"/>
      <c r="B750" s="15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  <c r="AV750" s="24"/>
      <c r="AW750" s="24"/>
    </row>
    <row r="751" spans="1:49" ht="18" customHeight="1">
      <c r="A751" s="14"/>
      <c r="B751" s="15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  <c r="AV751" s="24"/>
      <c r="AW751" s="24"/>
    </row>
    <row r="752" spans="1:49" ht="18" customHeight="1">
      <c r="A752" s="14"/>
      <c r="B752" s="15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  <c r="AV752" s="24"/>
      <c r="AW752" s="24"/>
    </row>
    <row r="753" spans="1:49" ht="18" customHeight="1">
      <c r="A753" s="14"/>
      <c r="B753" s="15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  <c r="AV753" s="24"/>
      <c r="AW753" s="24"/>
    </row>
    <row r="754" spans="1:49" ht="18" customHeight="1">
      <c r="A754" s="14"/>
      <c r="B754" s="15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  <c r="AV754" s="24"/>
      <c r="AW754" s="24"/>
    </row>
    <row r="755" spans="1:49" ht="18" customHeight="1">
      <c r="A755" s="14"/>
      <c r="B755" s="15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  <c r="AV755" s="24"/>
      <c r="AW755" s="24"/>
    </row>
    <row r="756" spans="1:49" ht="18" customHeight="1">
      <c r="A756" s="14"/>
      <c r="B756" s="15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  <c r="AV756" s="24"/>
      <c r="AW756" s="24"/>
    </row>
    <row r="757" spans="1:49" ht="18" customHeight="1">
      <c r="A757" s="14"/>
      <c r="B757" s="15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  <c r="AV757" s="24"/>
      <c r="AW757" s="24"/>
    </row>
    <row r="758" spans="1:49" ht="18" customHeight="1">
      <c r="A758" s="14"/>
      <c r="B758" s="15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  <c r="AV758" s="24"/>
      <c r="AW758" s="24"/>
    </row>
    <row r="759" spans="1:49" ht="18" customHeight="1">
      <c r="A759" s="14"/>
      <c r="B759" s="15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  <c r="AV759" s="24"/>
      <c r="AW759" s="24"/>
    </row>
    <row r="760" spans="1:49" ht="18" customHeight="1">
      <c r="A760" s="14"/>
      <c r="B760" s="15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  <c r="AV760" s="24"/>
      <c r="AW760" s="24"/>
    </row>
    <row r="761" spans="1:49" ht="18" customHeight="1">
      <c r="A761" s="14"/>
      <c r="B761" s="15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  <c r="AV761" s="24"/>
      <c r="AW761" s="24"/>
    </row>
    <row r="762" spans="1:49" ht="18" customHeight="1">
      <c r="A762" s="14"/>
      <c r="B762" s="15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  <c r="AV762" s="24"/>
      <c r="AW762" s="24"/>
    </row>
    <row r="763" spans="1:49" ht="18" customHeight="1">
      <c r="A763" s="14"/>
      <c r="B763" s="15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  <c r="AV763" s="24"/>
      <c r="AW763" s="24"/>
    </row>
    <row r="764" spans="1:49" ht="18" customHeight="1">
      <c r="A764" s="14"/>
      <c r="B764" s="15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</row>
    <row r="765" spans="1:49" ht="18" customHeight="1">
      <c r="A765" s="14"/>
      <c r="B765" s="15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  <c r="AV765" s="24"/>
      <c r="AW765" s="24"/>
    </row>
    <row r="766" spans="1:49" ht="18" customHeight="1">
      <c r="A766" s="14"/>
      <c r="B766" s="15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  <c r="AV766" s="24"/>
      <c r="AW766" s="24"/>
    </row>
    <row r="767" spans="1:49" ht="18" customHeight="1">
      <c r="A767" s="14"/>
      <c r="B767" s="15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  <c r="AV767" s="24"/>
      <c r="AW767" s="24"/>
    </row>
    <row r="768" spans="1:49" ht="18" customHeight="1">
      <c r="A768" s="14"/>
      <c r="B768" s="15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  <c r="AV768" s="24"/>
      <c r="AW768" s="24"/>
    </row>
    <row r="769" spans="1:49" ht="18" customHeight="1">
      <c r="A769" s="14"/>
      <c r="B769" s="15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  <c r="AV769" s="24"/>
      <c r="AW769" s="24"/>
    </row>
    <row r="770" spans="1:49" ht="18" customHeight="1">
      <c r="A770" s="14"/>
      <c r="B770" s="15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  <c r="AV770" s="24"/>
      <c r="AW770" s="24"/>
    </row>
    <row r="771" spans="1:49" ht="18" customHeight="1">
      <c r="A771" s="14"/>
      <c r="B771" s="15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  <c r="AV771" s="24"/>
      <c r="AW771" s="24"/>
    </row>
    <row r="772" spans="1:49" ht="18" customHeight="1">
      <c r="A772" s="14"/>
      <c r="B772" s="15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  <c r="AV772" s="24"/>
      <c r="AW772" s="24"/>
    </row>
    <row r="773" spans="1:49" ht="18" customHeight="1">
      <c r="A773" s="14"/>
      <c r="B773" s="15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  <c r="AV773" s="24"/>
      <c r="AW773" s="24"/>
    </row>
    <row r="774" spans="1:49" ht="18" customHeight="1">
      <c r="A774" s="14"/>
      <c r="B774" s="15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  <c r="AV774" s="24"/>
      <c r="AW774" s="24"/>
    </row>
    <row r="775" spans="1:49" ht="18" customHeight="1">
      <c r="A775" s="14"/>
      <c r="B775" s="15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  <c r="AV775" s="24"/>
      <c r="AW775" s="24"/>
    </row>
    <row r="776" spans="1:49" ht="18" customHeight="1">
      <c r="A776" s="14"/>
      <c r="B776" s="15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  <c r="AV776" s="24"/>
      <c r="AW776" s="24"/>
    </row>
    <row r="777" spans="1:49" ht="18" customHeight="1">
      <c r="A777" s="14"/>
      <c r="B777" s="15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  <c r="AV777" s="24"/>
      <c r="AW777" s="24"/>
    </row>
    <row r="778" spans="1:49" ht="18" customHeight="1">
      <c r="A778" s="14"/>
      <c r="B778" s="15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  <c r="AV778" s="24"/>
      <c r="AW778" s="24"/>
    </row>
    <row r="779" spans="1:49" ht="18" customHeight="1">
      <c r="A779" s="14"/>
      <c r="B779" s="15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  <c r="AV779" s="24"/>
      <c r="AW779" s="24"/>
    </row>
    <row r="780" spans="1:49" ht="18" customHeight="1">
      <c r="A780" s="14"/>
      <c r="B780" s="15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  <c r="AV780" s="24"/>
      <c r="AW780" s="24"/>
    </row>
    <row r="781" spans="1:49" ht="18" customHeight="1">
      <c r="A781" s="14"/>
      <c r="B781" s="15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  <c r="AV781" s="24"/>
      <c r="AW781" s="24"/>
    </row>
    <row r="782" spans="1:49" ht="18" customHeight="1">
      <c r="A782" s="14"/>
      <c r="B782" s="15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  <c r="AV782" s="24"/>
      <c r="AW782" s="24"/>
    </row>
    <row r="783" spans="1:49" ht="18" customHeight="1">
      <c r="A783" s="14"/>
      <c r="B783" s="15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  <c r="AV783" s="24"/>
      <c r="AW783" s="24"/>
    </row>
    <row r="784" spans="1:49" ht="18" customHeight="1">
      <c r="A784" s="14"/>
      <c r="B784" s="15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  <c r="AV784" s="24"/>
      <c r="AW784" s="24"/>
    </row>
    <row r="785" spans="1:49" ht="18" customHeight="1">
      <c r="A785" s="14"/>
      <c r="B785" s="15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  <c r="AV785" s="24"/>
      <c r="AW785" s="24"/>
    </row>
    <row r="786" spans="1:49" ht="18" customHeight="1">
      <c r="A786" s="14"/>
      <c r="B786" s="15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  <c r="AV786" s="24"/>
      <c r="AW786" s="24"/>
    </row>
    <row r="787" spans="1:49" ht="18" customHeight="1">
      <c r="A787" s="14"/>
      <c r="B787" s="15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  <c r="AV787" s="24"/>
      <c r="AW787" s="24"/>
    </row>
    <row r="788" spans="1:49" ht="18" customHeight="1">
      <c r="A788" s="14"/>
      <c r="B788" s="15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  <c r="AV788" s="24"/>
      <c r="AW788" s="24"/>
    </row>
    <row r="789" spans="1:49" ht="18" customHeight="1">
      <c r="A789" s="14"/>
      <c r="B789" s="15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  <c r="AV789" s="24"/>
      <c r="AW789" s="24"/>
    </row>
    <row r="790" spans="1:49" ht="18" customHeight="1">
      <c r="A790" s="14"/>
      <c r="B790" s="15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  <c r="AV790" s="24"/>
      <c r="AW790" s="24"/>
    </row>
    <row r="791" spans="1:49" ht="18" customHeight="1">
      <c r="A791" s="14"/>
      <c r="B791" s="15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  <c r="AV791" s="24"/>
      <c r="AW791" s="24"/>
    </row>
    <row r="792" spans="1:49" ht="18" customHeight="1">
      <c r="A792" s="14"/>
      <c r="B792" s="15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  <c r="AV792" s="24"/>
      <c r="AW792" s="24"/>
    </row>
    <row r="793" spans="1:49" ht="18" customHeight="1">
      <c r="A793" s="14"/>
      <c r="B793" s="15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  <c r="AV793" s="24"/>
      <c r="AW793" s="24"/>
    </row>
    <row r="794" spans="1:49" ht="18" customHeight="1">
      <c r="A794" s="14"/>
      <c r="B794" s="15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  <c r="AV794" s="24"/>
      <c r="AW794" s="24"/>
    </row>
    <row r="795" spans="1:49" ht="18" customHeight="1">
      <c r="A795" s="14"/>
      <c r="B795" s="15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  <c r="AV795" s="24"/>
      <c r="AW795" s="24"/>
    </row>
    <row r="796" spans="1:49" ht="18" customHeight="1">
      <c r="A796" s="14"/>
      <c r="B796" s="15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  <c r="AV796" s="24"/>
      <c r="AW796" s="24"/>
    </row>
    <row r="797" spans="1:49" ht="18" customHeight="1">
      <c r="A797" s="14"/>
      <c r="B797" s="15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  <c r="AV797" s="24"/>
      <c r="AW797" s="24"/>
    </row>
    <row r="798" spans="1:49" ht="18" customHeight="1">
      <c r="A798" s="14"/>
      <c r="B798" s="15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  <c r="AV798" s="24"/>
      <c r="AW798" s="24"/>
    </row>
    <row r="799" spans="1:49" ht="18" customHeight="1">
      <c r="A799" s="14"/>
      <c r="B799" s="15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  <c r="AV799" s="24"/>
      <c r="AW799" s="24"/>
    </row>
    <row r="800" spans="1:49" ht="18" customHeight="1">
      <c r="A800" s="14"/>
      <c r="B800" s="15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  <c r="AV800" s="24"/>
      <c r="AW800" s="24"/>
    </row>
    <row r="801" spans="1:49" ht="18" customHeight="1">
      <c r="A801" s="14"/>
      <c r="B801" s="15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  <c r="AV801" s="24"/>
      <c r="AW801" s="24"/>
    </row>
    <row r="802" spans="1:49" ht="18" customHeight="1">
      <c r="A802" s="14"/>
      <c r="B802" s="15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  <c r="AV802" s="24"/>
      <c r="AW802" s="24"/>
    </row>
    <row r="803" spans="1:49" ht="18" customHeight="1">
      <c r="A803" s="14"/>
      <c r="B803" s="15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  <c r="AV803" s="24"/>
      <c r="AW803" s="24"/>
    </row>
    <row r="804" spans="1:49" ht="18" customHeight="1">
      <c r="A804" s="14"/>
      <c r="B804" s="15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  <c r="AV804" s="24"/>
      <c r="AW804" s="24"/>
    </row>
    <row r="805" spans="1:49" ht="18" customHeight="1">
      <c r="A805" s="14"/>
      <c r="B805" s="15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  <c r="AV805" s="24"/>
      <c r="AW805" s="24"/>
    </row>
    <row r="806" spans="1:49" ht="18" customHeight="1">
      <c r="A806" s="14"/>
      <c r="B806" s="15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  <c r="AV806" s="24"/>
      <c r="AW806" s="24"/>
    </row>
    <row r="807" spans="1:49" ht="18" customHeight="1">
      <c r="A807" s="14"/>
      <c r="B807" s="15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  <c r="AV807" s="24"/>
      <c r="AW807" s="24"/>
    </row>
    <row r="808" spans="1:49" ht="18" customHeight="1">
      <c r="A808" s="14"/>
      <c r="B808" s="15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  <c r="AV808" s="24"/>
      <c r="AW808" s="24"/>
    </row>
    <row r="809" spans="1:49" ht="18" customHeight="1">
      <c r="A809" s="14"/>
      <c r="B809" s="15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  <c r="AV809" s="24"/>
      <c r="AW809" s="24"/>
    </row>
    <row r="810" spans="1:49" ht="18" customHeight="1">
      <c r="A810" s="14"/>
      <c r="B810" s="15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  <c r="AV810" s="24"/>
      <c r="AW810" s="24"/>
    </row>
    <row r="811" spans="1:49" ht="18" customHeight="1">
      <c r="A811" s="14"/>
      <c r="B811" s="15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  <c r="AV811" s="24"/>
      <c r="AW811" s="24"/>
    </row>
    <row r="812" spans="1:49" ht="18" customHeight="1">
      <c r="A812" s="14"/>
      <c r="B812" s="15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  <c r="AV812" s="24"/>
      <c r="AW812" s="24"/>
    </row>
    <row r="813" spans="1:49" ht="18" customHeight="1">
      <c r="A813" s="14"/>
      <c r="B813" s="15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  <c r="AV813" s="24"/>
      <c r="AW813" s="24"/>
    </row>
    <row r="814" spans="1:49" ht="18" customHeight="1">
      <c r="A814" s="14"/>
      <c r="B814" s="15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  <c r="AV814" s="24"/>
      <c r="AW814" s="24"/>
    </row>
    <row r="815" spans="1:49" ht="18" customHeight="1">
      <c r="A815" s="14"/>
      <c r="B815" s="15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  <c r="AV815" s="24"/>
      <c r="AW815" s="24"/>
    </row>
    <row r="816" spans="1:49" ht="18" customHeight="1">
      <c r="A816" s="14"/>
      <c r="B816" s="15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  <c r="AV816" s="24"/>
      <c r="AW816" s="24"/>
    </row>
    <row r="817" spans="1:49" ht="18" customHeight="1">
      <c r="A817" s="14"/>
      <c r="B817" s="15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  <c r="AV817" s="24"/>
      <c r="AW817" s="24"/>
    </row>
    <row r="818" spans="1:49" ht="18" customHeight="1">
      <c r="A818" s="14"/>
      <c r="B818" s="15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  <c r="AV818" s="24"/>
      <c r="AW818" s="24"/>
    </row>
    <row r="819" spans="1:49" ht="18" customHeight="1">
      <c r="A819" s="14"/>
      <c r="B819" s="15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  <c r="AV819" s="24"/>
      <c r="AW819" s="24"/>
    </row>
    <row r="820" spans="1:49" ht="18" customHeight="1">
      <c r="A820" s="14"/>
      <c r="B820" s="15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  <c r="AV820" s="24"/>
      <c r="AW820" s="24"/>
    </row>
    <row r="821" spans="1:49" ht="18" customHeight="1">
      <c r="A821" s="14"/>
      <c r="B821" s="15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  <c r="AV821" s="24"/>
      <c r="AW821" s="24"/>
    </row>
    <row r="822" spans="1:49" ht="18" customHeight="1">
      <c r="A822" s="14"/>
      <c r="B822" s="15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  <c r="AV822" s="24"/>
      <c r="AW822" s="24"/>
    </row>
    <row r="823" spans="1:49" ht="18" customHeight="1">
      <c r="A823" s="14"/>
      <c r="B823" s="15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  <c r="AV823" s="24"/>
      <c r="AW823" s="24"/>
    </row>
    <row r="824" spans="1:49" ht="18" customHeight="1">
      <c r="A824" s="14"/>
      <c r="B824" s="15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  <c r="AV824" s="24"/>
      <c r="AW824" s="24"/>
    </row>
    <row r="825" spans="1:49" ht="18" customHeight="1">
      <c r="A825" s="14"/>
      <c r="B825" s="15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  <c r="AV825" s="24"/>
      <c r="AW825" s="24"/>
    </row>
    <row r="826" spans="1:49" ht="18" customHeight="1">
      <c r="A826" s="14"/>
      <c r="B826" s="15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  <c r="AV826" s="24"/>
      <c r="AW826" s="24"/>
    </row>
    <row r="827" spans="1:49" ht="18" customHeight="1">
      <c r="A827" s="14"/>
      <c r="B827" s="15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  <c r="AV827" s="24"/>
      <c r="AW827" s="24"/>
    </row>
    <row r="828" spans="1:49" ht="18" customHeight="1">
      <c r="A828" s="14"/>
      <c r="B828" s="15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  <c r="AV828" s="24"/>
      <c r="AW828" s="24"/>
    </row>
    <row r="829" spans="1:49" ht="18" customHeight="1">
      <c r="A829" s="14"/>
      <c r="B829" s="15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  <c r="AV829" s="24"/>
      <c r="AW829" s="24"/>
    </row>
    <row r="830" spans="1:49" ht="18" customHeight="1">
      <c r="A830" s="14"/>
      <c r="B830" s="15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  <c r="AV830" s="24"/>
      <c r="AW830" s="24"/>
    </row>
    <row r="831" spans="1:49" ht="18" customHeight="1">
      <c r="A831" s="14"/>
      <c r="B831" s="15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  <c r="AV831" s="24"/>
      <c r="AW831" s="24"/>
    </row>
    <row r="832" spans="1:49" ht="18" customHeight="1">
      <c r="A832" s="14"/>
      <c r="B832" s="15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  <c r="AV832" s="24"/>
      <c r="AW832" s="24"/>
    </row>
    <row r="833" spans="1:49" ht="18" customHeight="1">
      <c r="A833" s="14"/>
      <c r="B833" s="15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  <c r="AV833" s="24"/>
      <c r="AW833" s="24"/>
    </row>
    <row r="834" spans="1:49" ht="18" customHeight="1">
      <c r="A834" s="14"/>
      <c r="B834" s="15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  <c r="AV834" s="24"/>
      <c r="AW834" s="24"/>
    </row>
    <row r="835" spans="1:49" ht="18" customHeight="1">
      <c r="A835" s="14"/>
      <c r="B835" s="15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  <c r="AV835" s="24"/>
      <c r="AW835" s="24"/>
    </row>
    <row r="836" spans="1:49" ht="18" customHeight="1">
      <c r="A836" s="14"/>
      <c r="B836" s="15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  <c r="AV836" s="24"/>
      <c r="AW836" s="24"/>
    </row>
    <row r="837" spans="1:49" ht="18" customHeight="1">
      <c r="A837" s="14"/>
      <c r="B837" s="15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  <c r="AV837" s="24"/>
      <c r="AW837" s="24"/>
    </row>
    <row r="838" spans="1:49" ht="18" customHeight="1">
      <c r="A838" s="14"/>
      <c r="B838" s="15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  <c r="AV838" s="24"/>
      <c r="AW838" s="24"/>
    </row>
    <row r="839" spans="1:49" ht="18" customHeight="1">
      <c r="A839" s="14"/>
      <c r="B839" s="15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  <c r="AV839" s="24"/>
      <c r="AW839" s="24"/>
    </row>
    <row r="840" spans="1:49" ht="18" customHeight="1">
      <c r="A840" s="14"/>
      <c r="B840" s="15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  <c r="AV840" s="24"/>
      <c r="AW840" s="24"/>
    </row>
    <row r="841" spans="1:49" ht="18" customHeight="1">
      <c r="A841" s="14"/>
      <c r="B841" s="15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  <c r="AV841" s="24"/>
      <c r="AW841" s="24"/>
    </row>
    <row r="842" spans="1:49" ht="18" customHeight="1">
      <c r="A842" s="14"/>
      <c r="B842" s="15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  <c r="AV842" s="24"/>
      <c r="AW842" s="24"/>
    </row>
    <row r="843" spans="1:49" ht="18" customHeight="1">
      <c r="A843" s="14"/>
      <c r="B843" s="15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  <c r="AV843" s="24"/>
      <c r="AW843" s="24"/>
    </row>
    <row r="844" spans="1:49" ht="18" customHeight="1">
      <c r="A844" s="14"/>
      <c r="B844" s="15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  <c r="AV844" s="24"/>
      <c r="AW844" s="24"/>
    </row>
    <row r="845" spans="1:49" ht="18" customHeight="1">
      <c r="A845" s="14"/>
      <c r="B845" s="15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  <c r="AV845" s="24"/>
      <c r="AW845" s="24"/>
    </row>
    <row r="846" spans="1:49" ht="18" customHeight="1">
      <c r="A846" s="14"/>
      <c r="B846" s="15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  <c r="AV846" s="24"/>
      <c r="AW846" s="24"/>
    </row>
    <row r="847" spans="1:49" ht="18" customHeight="1">
      <c r="A847" s="14"/>
      <c r="B847" s="15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  <c r="AV847" s="24"/>
      <c r="AW847" s="24"/>
    </row>
    <row r="848" spans="1:49" ht="18" customHeight="1">
      <c r="A848" s="14"/>
      <c r="B848" s="15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  <c r="AV848" s="24"/>
      <c r="AW848" s="24"/>
    </row>
    <row r="849" spans="1:49" ht="18" customHeight="1">
      <c r="A849" s="14"/>
      <c r="B849" s="15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  <c r="AV849" s="24"/>
      <c r="AW849" s="24"/>
    </row>
    <row r="850" spans="1:49" ht="18" customHeight="1">
      <c r="A850" s="14"/>
      <c r="B850" s="15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  <c r="AV850" s="24"/>
      <c r="AW850" s="24"/>
    </row>
    <row r="851" spans="1:49" ht="18" customHeight="1">
      <c r="A851" s="14"/>
      <c r="B851" s="15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  <c r="AV851" s="24"/>
      <c r="AW851" s="24"/>
    </row>
    <row r="852" spans="1:49" ht="18" customHeight="1">
      <c r="A852" s="14"/>
      <c r="B852" s="15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  <c r="AV852" s="24"/>
      <c r="AW852" s="24"/>
    </row>
    <row r="853" spans="1:49" ht="18" customHeight="1">
      <c r="A853" s="14"/>
      <c r="B853" s="15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  <c r="AV853" s="24"/>
      <c r="AW853" s="24"/>
    </row>
    <row r="854" spans="1:49" ht="18" customHeight="1">
      <c r="A854" s="14"/>
      <c r="B854" s="15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  <c r="AV854" s="24"/>
      <c r="AW854" s="24"/>
    </row>
    <row r="855" spans="1:49" ht="18" customHeight="1">
      <c r="A855" s="14"/>
      <c r="B855" s="15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  <c r="AV855" s="24"/>
      <c r="AW855" s="24"/>
    </row>
    <row r="856" spans="1:49" ht="18" customHeight="1">
      <c r="A856" s="14"/>
      <c r="B856" s="15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  <c r="AV856" s="24"/>
      <c r="AW856" s="24"/>
    </row>
    <row r="857" spans="1:49" ht="18" customHeight="1">
      <c r="A857" s="14"/>
      <c r="B857" s="15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  <c r="AV857" s="24"/>
      <c r="AW857" s="24"/>
    </row>
    <row r="858" spans="1:49" ht="18" customHeight="1">
      <c r="A858" s="14"/>
      <c r="B858" s="15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  <c r="AV858" s="24"/>
      <c r="AW858" s="24"/>
    </row>
    <row r="859" spans="1:49" ht="18" customHeight="1">
      <c r="A859" s="14"/>
      <c r="B859" s="15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  <c r="AV859" s="24"/>
      <c r="AW859" s="24"/>
    </row>
    <row r="860" spans="1:49" ht="18" customHeight="1">
      <c r="A860" s="14"/>
      <c r="B860" s="15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  <c r="AV860" s="24"/>
      <c r="AW860" s="24"/>
    </row>
    <row r="861" spans="1:49" ht="18" customHeight="1">
      <c r="A861" s="14"/>
      <c r="B861" s="15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  <c r="AV861" s="24"/>
      <c r="AW861" s="24"/>
    </row>
    <row r="862" spans="1:49" ht="18" customHeight="1">
      <c r="A862" s="14"/>
      <c r="B862" s="15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  <c r="AV862" s="24"/>
      <c r="AW862" s="24"/>
    </row>
    <row r="863" spans="1:49" ht="18" customHeight="1">
      <c r="A863" s="14"/>
      <c r="B863" s="15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  <c r="AV863" s="24"/>
      <c r="AW863" s="24"/>
    </row>
    <row r="864" spans="1:49" ht="18" customHeight="1">
      <c r="A864" s="14"/>
      <c r="B864" s="15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  <c r="AV864" s="24"/>
      <c r="AW864" s="24"/>
    </row>
    <row r="865" spans="1:49" ht="18" customHeight="1">
      <c r="A865" s="14"/>
      <c r="B865" s="15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  <c r="AV865" s="24"/>
      <c r="AW865" s="24"/>
    </row>
    <row r="866" spans="1:49" ht="18" customHeight="1">
      <c r="A866" s="14"/>
      <c r="B866" s="15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  <c r="AV866" s="24"/>
      <c r="AW866" s="24"/>
    </row>
    <row r="867" spans="1:49" ht="18" customHeight="1">
      <c r="A867" s="14"/>
      <c r="B867" s="15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  <c r="AV867" s="24"/>
      <c r="AW867" s="24"/>
    </row>
    <row r="868" spans="1:49" ht="18" customHeight="1">
      <c r="A868" s="14"/>
      <c r="B868" s="15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  <c r="AV868" s="24"/>
      <c r="AW868" s="24"/>
    </row>
    <row r="869" spans="1:49" ht="18" customHeight="1">
      <c r="A869" s="14"/>
      <c r="B869" s="15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  <c r="AV869" s="24"/>
      <c r="AW869" s="24"/>
    </row>
    <row r="870" spans="1:49" ht="18" customHeight="1">
      <c r="A870" s="14"/>
      <c r="B870" s="15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  <c r="AV870" s="24"/>
      <c r="AW870" s="24"/>
    </row>
    <row r="871" spans="1:49" ht="18" customHeight="1">
      <c r="A871" s="14"/>
      <c r="B871" s="15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  <c r="AV871" s="24"/>
      <c r="AW871" s="24"/>
    </row>
    <row r="872" spans="1:49" ht="18" customHeight="1">
      <c r="A872" s="14"/>
      <c r="B872" s="15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  <c r="AV872" s="24"/>
      <c r="AW872" s="24"/>
    </row>
    <row r="873" spans="1:49" ht="18" customHeight="1">
      <c r="A873" s="14"/>
      <c r="B873" s="15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  <c r="AV873" s="24"/>
      <c r="AW873" s="24"/>
    </row>
    <row r="874" spans="1:49" ht="18" customHeight="1">
      <c r="A874" s="14"/>
      <c r="B874" s="15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  <c r="AV874" s="24"/>
      <c r="AW874" s="24"/>
    </row>
    <row r="875" spans="1:49" ht="18" customHeight="1">
      <c r="A875" s="14"/>
      <c r="B875" s="15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  <c r="AV875" s="24"/>
      <c r="AW875" s="24"/>
    </row>
    <row r="876" spans="1:49" ht="18" customHeight="1">
      <c r="A876" s="14"/>
      <c r="B876" s="15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  <c r="AV876" s="24"/>
      <c r="AW876" s="24"/>
    </row>
    <row r="877" spans="1:49" ht="18" customHeight="1">
      <c r="A877" s="14"/>
      <c r="B877" s="15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  <c r="AV877" s="24"/>
      <c r="AW877" s="24"/>
    </row>
    <row r="878" spans="1:49" ht="18" customHeight="1">
      <c r="A878" s="14"/>
      <c r="B878" s="15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  <c r="AV878" s="24"/>
      <c r="AW878" s="24"/>
    </row>
    <row r="879" spans="1:49" ht="18" customHeight="1">
      <c r="A879" s="14"/>
      <c r="B879" s="15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  <c r="AV879" s="24"/>
      <c r="AW879" s="24"/>
    </row>
    <row r="880" spans="1:49" ht="18" customHeight="1">
      <c r="A880" s="14"/>
      <c r="B880" s="15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  <c r="AV880" s="24"/>
      <c r="AW880" s="24"/>
    </row>
    <row r="881" spans="1:49" ht="18" customHeight="1">
      <c r="A881" s="14"/>
      <c r="B881" s="15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  <c r="AV881" s="24"/>
      <c r="AW881" s="24"/>
    </row>
    <row r="882" spans="1:49" ht="18" customHeight="1">
      <c r="A882" s="14"/>
      <c r="B882" s="15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  <c r="AV882" s="24"/>
      <c r="AW882" s="24"/>
    </row>
    <row r="883" spans="1:49" ht="18" customHeight="1">
      <c r="A883" s="14"/>
      <c r="B883" s="15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  <c r="AV883" s="24"/>
      <c r="AW883" s="24"/>
    </row>
    <row r="884" spans="1:49" ht="18" customHeight="1">
      <c r="A884" s="14"/>
      <c r="B884" s="15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  <c r="AV884" s="24"/>
      <c r="AW884" s="24"/>
    </row>
    <row r="885" spans="1:49" ht="18" customHeight="1">
      <c r="A885" s="14"/>
      <c r="B885" s="15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  <c r="AV885" s="24"/>
      <c r="AW885" s="24"/>
    </row>
    <row r="886" spans="1:49" ht="18" customHeight="1">
      <c r="A886" s="14"/>
      <c r="B886" s="15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  <c r="AV886" s="24"/>
      <c r="AW886" s="24"/>
    </row>
    <row r="887" spans="1:49" ht="18" customHeight="1">
      <c r="A887" s="14"/>
      <c r="B887" s="15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  <c r="AV887" s="24"/>
      <c r="AW887" s="24"/>
    </row>
    <row r="888" spans="1:49" ht="18" customHeight="1">
      <c r="A888" s="14"/>
      <c r="B888" s="15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  <c r="AV888" s="24"/>
      <c r="AW888" s="24"/>
    </row>
    <row r="889" spans="1:49" ht="18" customHeight="1">
      <c r="A889" s="14"/>
      <c r="B889" s="15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  <c r="AV889" s="24"/>
      <c r="AW889" s="24"/>
    </row>
    <row r="890" spans="1:49" ht="18" customHeight="1">
      <c r="A890" s="14"/>
      <c r="B890" s="15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  <c r="AV890" s="24"/>
      <c r="AW890" s="24"/>
    </row>
    <row r="891" spans="1:49" ht="18" customHeight="1">
      <c r="A891" s="14"/>
      <c r="B891" s="15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  <c r="AV891" s="24"/>
      <c r="AW891" s="24"/>
    </row>
    <row r="892" spans="1:49" ht="18" customHeight="1">
      <c r="A892" s="14"/>
      <c r="B892" s="15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  <c r="AV892" s="24"/>
      <c r="AW892" s="24"/>
    </row>
    <row r="893" spans="1:49" ht="18" customHeight="1">
      <c r="A893" s="14"/>
      <c r="B893" s="15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  <c r="AV893" s="24"/>
      <c r="AW893" s="24"/>
    </row>
    <row r="894" spans="1:49" ht="18" customHeight="1">
      <c r="A894" s="14"/>
      <c r="B894" s="15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  <c r="AV894" s="24"/>
      <c r="AW894" s="24"/>
    </row>
    <row r="895" spans="1:49" ht="18" customHeight="1">
      <c r="A895" s="14"/>
      <c r="B895" s="15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  <c r="AV895" s="24"/>
      <c r="AW895" s="24"/>
    </row>
    <row r="896" spans="1:49" ht="18" customHeight="1">
      <c r="A896" s="14"/>
      <c r="B896" s="15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  <c r="AV896" s="24"/>
      <c r="AW896" s="24"/>
    </row>
    <row r="897" spans="1:49" ht="18" customHeight="1">
      <c r="A897" s="14"/>
      <c r="B897" s="15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  <c r="AV897" s="24"/>
      <c r="AW897" s="24"/>
    </row>
    <row r="898" spans="1:49" ht="18" customHeight="1">
      <c r="A898" s="14"/>
      <c r="B898" s="15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  <c r="AV898" s="24"/>
      <c r="AW898" s="24"/>
    </row>
    <row r="899" spans="1:49" ht="18" customHeight="1">
      <c r="A899" s="14"/>
      <c r="B899" s="15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  <c r="AV899" s="24"/>
      <c r="AW899" s="24"/>
    </row>
    <row r="900" spans="1:49" ht="18" customHeight="1">
      <c r="A900" s="14"/>
      <c r="B900" s="15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  <c r="AV900" s="24"/>
      <c r="AW900" s="24"/>
    </row>
    <row r="901" spans="1:49" ht="18" customHeight="1">
      <c r="A901" s="14"/>
      <c r="B901" s="15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</row>
    <row r="902" spans="1:49" ht="18" customHeight="1">
      <c r="A902" s="14"/>
      <c r="B902" s="15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  <c r="AV902" s="24"/>
      <c r="AW902" s="24"/>
    </row>
    <row r="903" spans="1:49" ht="18" customHeight="1">
      <c r="A903" s="14"/>
      <c r="B903" s="15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  <c r="AV903" s="24"/>
      <c r="AW903" s="24"/>
    </row>
    <row r="904" spans="1:49" ht="18" customHeight="1">
      <c r="A904" s="14"/>
      <c r="B904" s="15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  <c r="AV904" s="24"/>
      <c r="AW904" s="24"/>
    </row>
    <row r="905" spans="1:49" ht="18" customHeight="1">
      <c r="A905" s="14"/>
      <c r="B905" s="15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  <c r="AV905" s="24"/>
      <c r="AW905" s="24"/>
    </row>
    <row r="906" spans="1:49" ht="18" customHeight="1">
      <c r="A906" s="14"/>
      <c r="B906" s="15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  <c r="AV906" s="24"/>
      <c r="AW906" s="24"/>
    </row>
    <row r="907" spans="1:49" ht="18" customHeight="1">
      <c r="A907" s="14"/>
      <c r="B907" s="15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  <c r="AV907" s="24"/>
      <c r="AW907" s="24"/>
    </row>
    <row r="908" spans="1:49" ht="18" customHeight="1">
      <c r="A908" s="14"/>
      <c r="B908" s="15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  <c r="AV908" s="24"/>
      <c r="AW908" s="24"/>
    </row>
    <row r="909" spans="1:49" ht="18" customHeight="1">
      <c r="A909" s="14"/>
      <c r="B909" s="15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  <c r="AV909" s="24"/>
      <c r="AW909" s="24"/>
    </row>
    <row r="910" spans="1:49" ht="18" customHeight="1">
      <c r="A910" s="14"/>
      <c r="B910" s="15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  <c r="AV910" s="24"/>
      <c r="AW910" s="24"/>
    </row>
    <row r="911" spans="1:49" ht="18" customHeight="1">
      <c r="A911" s="14"/>
      <c r="B911" s="15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  <c r="AV911" s="24"/>
      <c r="AW911" s="24"/>
    </row>
    <row r="912" spans="1:49" ht="18" customHeight="1">
      <c r="A912" s="14"/>
      <c r="B912" s="15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  <c r="AV912" s="24"/>
      <c r="AW912" s="24"/>
    </row>
    <row r="913" spans="1:49" ht="18" customHeight="1">
      <c r="A913" s="14"/>
      <c r="B913" s="15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  <c r="AV913" s="24"/>
      <c r="AW913" s="24"/>
    </row>
    <row r="914" spans="1:49" ht="18" customHeight="1">
      <c r="A914" s="14"/>
      <c r="B914" s="15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  <c r="AV914" s="24"/>
      <c r="AW914" s="24"/>
    </row>
    <row r="915" spans="1:49" ht="18" customHeight="1">
      <c r="A915" s="14"/>
      <c r="B915" s="15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  <c r="AV915" s="24"/>
      <c r="AW915" s="24"/>
    </row>
    <row r="916" spans="1:49" ht="18" customHeight="1">
      <c r="A916" s="14"/>
      <c r="B916" s="15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</row>
    <row r="917" spans="1:49" ht="18" customHeight="1">
      <c r="A917" s="14"/>
      <c r="B917" s="15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  <c r="AV917" s="24"/>
      <c r="AW917" s="24"/>
    </row>
    <row r="918" spans="1:49" ht="18" customHeight="1">
      <c r="A918" s="14"/>
      <c r="B918" s="15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  <c r="AV918" s="24"/>
      <c r="AW918" s="24"/>
    </row>
    <row r="919" spans="1:49" ht="18" customHeight="1">
      <c r="A919" s="14"/>
      <c r="B919" s="15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  <c r="AV919" s="24"/>
      <c r="AW919" s="24"/>
    </row>
    <row r="920" spans="1:49" ht="18" customHeight="1">
      <c r="A920" s="14"/>
      <c r="B920" s="15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  <c r="AV920" s="24"/>
      <c r="AW920" s="24"/>
    </row>
    <row r="921" spans="1:49" ht="18" customHeight="1">
      <c r="A921" s="14"/>
      <c r="B921" s="15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</row>
    <row r="922" spans="1:49" ht="18" customHeight="1">
      <c r="A922" s="14"/>
      <c r="B922" s="15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  <c r="AV922" s="24"/>
      <c r="AW922" s="24"/>
    </row>
    <row r="923" spans="1:49" ht="18" customHeight="1">
      <c r="A923" s="14"/>
      <c r="B923" s="15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  <c r="AV923" s="24"/>
      <c r="AW923" s="24"/>
    </row>
    <row r="924" spans="1:49" ht="18" customHeight="1">
      <c r="A924" s="14"/>
      <c r="B924" s="15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  <c r="AV924" s="24"/>
      <c r="AW924" s="24"/>
    </row>
    <row r="925" spans="1:49" ht="18" customHeight="1">
      <c r="A925" s="14"/>
      <c r="B925" s="15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  <c r="AV925" s="24"/>
      <c r="AW925" s="24"/>
    </row>
    <row r="926" spans="1:49" ht="18" customHeight="1">
      <c r="A926" s="14"/>
      <c r="B926" s="15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  <c r="AV926" s="24"/>
      <c r="AW926" s="24"/>
    </row>
    <row r="927" spans="1:49" ht="18" customHeight="1">
      <c r="A927" s="14"/>
      <c r="B927" s="15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  <c r="AV927" s="24"/>
      <c r="AW927" s="24"/>
    </row>
    <row r="928" spans="1:49" ht="18" customHeight="1">
      <c r="A928" s="14"/>
      <c r="B928" s="15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</row>
    <row r="929" spans="1:49" ht="18" customHeight="1">
      <c r="A929" s="14"/>
      <c r="B929" s="15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</row>
    <row r="930" spans="1:49" ht="18" customHeight="1">
      <c r="A930" s="14"/>
      <c r="B930" s="15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  <c r="AV930" s="24"/>
      <c r="AW930" s="24"/>
    </row>
    <row r="931" spans="1:49" ht="18" customHeight="1">
      <c r="A931" s="14"/>
      <c r="B931" s="15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  <c r="AV931" s="24"/>
      <c r="AW931" s="24"/>
    </row>
    <row r="932" spans="1:49" ht="18" customHeight="1">
      <c r="A932" s="14"/>
      <c r="B932" s="15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  <c r="AV932" s="24"/>
      <c r="AW932" s="24"/>
    </row>
    <row r="933" spans="1:49" ht="18" customHeight="1">
      <c r="A933" s="14"/>
      <c r="B933" s="15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  <c r="AV933" s="24"/>
      <c r="AW933" s="24"/>
    </row>
    <row r="934" spans="1:49" ht="18" customHeight="1">
      <c r="A934" s="14"/>
      <c r="B934" s="15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  <c r="AV934" s="24"/>
      <c r="AW934" s="24"/>
    </row>
    <row r="935" spans="1:49" ht="18" customHeight="1">
      <c r="A935" s="14"/>
      <c r="B935" s="15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  <c r="AV935" s="24"/>
      <c r="AW935" s="24"/>
    </row>
    <row r="936" spans="1:49" ht="18" customHeight="1">
      <c r="A936" s="14"/>
      <c r="B936" s="15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  <c r="AV936" s="24"/>
      <c r="AW936" s="24"/>
    </row>
    <row r="937" spans="1:49" ht="18" customHeight="1">
      <c r="A937" s="14"/>
      <c r="B937" s="15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  <c r="AV937" s="24"/>
      <c r="AW937" s="24"/>
    </row>
    <row r="938" spans="1:49" ht="18" customHeight="1">
      <c r="A938" s="14"/>
      <c r="B938" s="15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  <c r="AV938" s="24"/>
      <c r="AW938" s="24"/>
    </row>
    <row r="939" spans="1:49" ht="18" customHeight="1">
      <c r="A939" s="14"/>
      <c r="B939" s="15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  <c r="AV939" s="24"/>
      <c r="AW939" s="24"/>
    </row>
    <row r="940" spans="1:49" ht="18" customHeight="1">
      <c r="A940" s="14"/>
      <c r="B940" s="15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  <c r="AV940" s="24"/>
      <c r="AW940" s="24"/>
    </row>
    <row r="941" spans="1:49" ht="18" customHeight="1">
      <c r="A941" s="14"/>
      <c r="B941" s="15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  <c r="AV941" s="24"/>
      <c r="AW941" s="24"/>
    </row>
    <row r="942" spans="1:49" ht="18" customHeight="1">
      <c r="A942" s="14"/>
      <c r="B942" s="15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  <c r="AV942" s="24"/>
      <c r="AW942" s="24"/>
    </row>
    <row r="943" spans="1:49" ht="18" customHeight="1">
      <c r="A943" s="14"/>
      <c r="B943" s="15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  <c r="AV943" s="24"/>
      <c r="AW943" s="24"/>
    </row>
    <row r="944" spans="1:49" ht="18" customHeight="1">
      <c r="A944" s="14"/>
      <c r="B944" s="15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  <c r="AV944" s="24"/>
      <c r="AW944" s="24"/>
    </row>
    <row r="945" spans="1:49" ht="18" customHeight="1">
      <c r="A945" s="14"/>
      <c r="B945" s="15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  <c r="AV945" s="24"/>
      <c r="AW945" s="24"/>
    </row>
    <row r="946" spans="1:49" ht="18" customHeight="1">
      <c r="A946" s="14"/>
      <c r="B946" s="15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  <c r="AV946" s="24"/>
      <c r="AW946" s="24"/>
    </row>
    <row r="947" spans="1:49" ht="18" customHeight="1">
      <c r="A947" s="14"/>
      <c r="B947" s="15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  <c r="AV947" s="24"/>
      <c r="AW947" s="24"/>
    </row>
    <row r="948" spans="1:49" ht="18" customHeight="1">
      <c r="A948" s="14"/>
      <c r="B948" s="15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  <c r="AV948" s="24"/>
      <c r="AW948" s="24"/>
    </row>
    <row r="949" spans="1:49" ht="18" customHeight="1">
      <c r="A949" s="14"/>
      <c r="B949" s="15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  <c r="AR949" s="24"/>
      <c r="AS949" s="24"/>
      <c r="AT949" s="24"/>
      <c r="AU949" s="24"/>
      <c r="AV949" s="24"/>
      <c r="AW949" s="24"/>
    </row>
    <row r="950" spans="1:49" ht="18" customHeight="1">
      <c r="A950" s="14"/>
      <c r="B950" s="15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  <c r="AT950" s="24"/>
      <c r="AU950" s="24"/>
      <c r="AV950" s="24"/>
      <c r="AW950" s="24"/>
    </row>
    <row r="951" spans="1:49" ht="18" customHeight="1">
      <c r="A951" s="14"/>
      <c r="B951" s="15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  <c r="AR951" s="24"/>
      <c r="AS951" s="24"/>
      <c r="AT951" s="24"/>
      <c r="AU951" s="24"/>
      <c r="AV951" s="24"/>
      <c r="AW951" s="24"/>
    </row>
    <row r="952" spans="1:49" ht="18" customHeight="1">
      <c r="A952" s="14"/>
      <c r="B952" s="15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  <c r="AT952" s="24"/>
      <c r="AU952" s="24"/>
      <c r="AV952" s="24"/>
      <c r="AW952" s="24"/>
    </row>
    <row r="953" spans="1:49" ht="18" customHeight="1">
      <c r="A953" s="14"/>
      <c r="B953" s="15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  <c r="AQ953" s="24"/>
      <c r="AR953" s="24"/>
      <c r="AS953" s="24"/>
      <c r="AT953" s="24"/>
      <c r="AU953" s="24"/>
      <c r="AV953" s="24"/>
      <c r="AW953" s="24"/>
    </row>
    <row r="954" spans="1:49" ht="18" customHeight="1">
      <c r="A954" s="14"/>
      <c r="B954" s="15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</row>
    <row r="955" spans="1:49" ht="18" customHeight="1">
      <c r="A955" s="14"/>
      <c r="B955" s="15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  <c r="AT955" s="24"/>
      <c r="AU955" s="24"/>
      <c r="AV955" s="24"/>
      <c r="AW955" s="24"/>
    </row>
    <row r="956" spans="1:49" ht="18" customHeight="1">
      <c r="A956" s="14"/>
      <c r="B956" s="15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  <c r="AT956" s="24"/>
      <c r="AU956" s="24"/>
      <c r="AV956" s="24"/>
      <c r="AW956" s="24"/>
    </row>
    <row r="957" spans="1:49" ht="18" customHeight="1">
      <c r="A957" s="14"/>
      <c r="B957" s="15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  <c r="AT957" s="24"/>
      <c r="AU957" s="24"/>
      <c r="AV957" s="24"/>
      <c r="AW957" s="24"/>
    </row>
    <row r="958" spans="1:49" ht="18" customHeight="1">
      <c r="A958" s="14"/>
      <c r="B958" s="15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  <c r="AQ958" s="24"/>
      <c r="AR958" s="24"/>
      <c r="AS958" s="24"/>
      <c r="AT958" s="24"/>
      <c r="AU958" s="24"/>
      <c r="AV958" s="24"/>
      <c r="AW958" s="24"/>
    </row>
    <row r="959" spans="1:49" ht="18" customHeight="1">
      <c r="A959" s="14"/>
      <c r="B959" s="15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  <c r="AQ959" s="24"/>
      <c r="AR959" s="24"/>
      <c r="AS959" s="24"/>
      <c r="AT959" s="24"/>
      <c r="AU959" s="24"/>
      <c r="AV959" s="24"/>
      <c r="AW959" s="24"/>
    </row>
    <row r="960" spans="1:49" ht="18" customHeight="1">
      <c r="A960" s="14"/>
      <c r="B960" s="15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  <c r="AQ960" s="24"/>
      <c r="AR960" s="24"/>
      <c r="AS960" s="24"/>
      <c r="AT960" s="24"/>
      <c r="AU960" s="24"/>
      <c r="AV960" s="24"/>
      <c r="AW960" s="24"/>
    </row>
    <row r="961" spans="1:49" ht="18" customHeight="1">
      <c r="A961" s="14"/>
      <c r="B961" s="15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  <c r="AQ961" s="24"/>
      <c r="AR961" s="24"/>
      <c r="AS961" s="24"/>
      <c r="AT961" s="24"/>
      <c r="AU961" s="24"/>
      <c r="AV961" s="24"/>
      <c r="AW961" s="24"/>
    </row>
    <row r="962" spans="1:49" ht="18" customHeight="1">
      <c r="A962" s="14"/>
      <c r="B962" s="15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  <c r="AQ962" s="24"/>
      <c r="AR962" s="24"/>
      <c r="AS962" s="24"/>
      <c r="AT962" s="24"/>
      <c r="AU962" s="24"/>
      <c r="AV962" s="24"/>
      <c r="AW962" s="24"/>
    </row>
    <row r="963" spans="1:49" ht="18" customHeight="1">
      <c r="A963" s="14"/>
      <c r="B963" s="15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  <c r="AQ963" s="24"/>
      <c r="AR963" s="24"/>
      <c r="AS963" s="24"/>
      <c r="AT963" s="24"/>
      <c r="AU963" s="24"/>
      <c r="AV963" s="24"/>
      <c r="AW963" s="24"/>
    </row>
    <row r="964" spans="1:49" ht="18" customHeight="1">
      <c r="A964" s="14"/>
      <c r="B964" s="15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  <c r="AT964" s="24"/>
      <c r="AU964" s="24"/>
      <c r="AV964" s="24"/>
      <c r="AW964" s="24"/>
    </row>
    <row r="965" spans="1:49" ht="18" customHeight="1">
      <c r="A965" s="14"/>
      <c r="B965" s="15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  <c r="AQ965" s="24"/>
      <c r="AR965" s="24"/>
      <c r="AS965" s="24"/>
      <c r="AT965" s="24"/>
      <c r="AU965" s="24"/>
      <c r="AV965" s="24"/>
      <c r="AW965" s="24"/>
    </row>
    <row r="966" spans="1:49" ht="18" customHeight="1">
      <c r="A966" s="14"/>
      <c r="B966" s="15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  <c r="AQ966" s="24"/>
      <c r="AR966" s="24"/>
      <c r="AS966" s="24"/>
      <c r="AT966" s="24"/>
      <c r="AU966" s="24"/>
      <c r="AV966" s="24"/>
      <c r="AW966" s="24"/>
    </row>
    <row r="967" spans="1:49" ht="18" customHeight="1">
      <c r="A967" s="14"/>
      <c r="B967" s="15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  <c r="AQ967" s="24"/>
      <c r="AR967" s="24"/>
      <c r="AS967" s="24"/>
      <c r="AT967" s="24"/>
      <c r="AU967" s="24"/>
      <c r="AV967" s="24"/>
      <c r="AW967" s="24"/>
    </row>
    <row r="968" spans="1:49" ht="18" customHeight="1">
      <c r="A968" s="14"/>
      <c r="B968" s="15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  <c r="AQ968" s="24"/>
      <c r="AR968" s="24"/>
      <c r="AS968" s="24"/>
      <c r="AT968" s="24"/>
      <c r="AU968" s="24"/>
      <c r="AV968" s="24"/>
      <c r="AW968" s="24"/>
    </row>
    <row r="969" spans="1:49" ht="18" customHeight="1">
      <c r="A969" s="14"/>
      <c r="B969" s="15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  <c r="AQ969" s="24"/>
      <c r="AR969" s="24"/>
      <c r="AS969" s="24"/>
      <c r="AT969" s="24"/>
      <c r="AU969" s="24"/>
      <c r="AV969" s="24"/>
      <c r="AW969" s="24"/>
    </row>
    <row r="970" spans="1:49" ht="18" customHeight="1">
      <c r="A970" s="14"/>
      <c r="B970" s="15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  <c r="AT970" s="24"/>
      <c r="AU970" s="24"/>
      <c r="AV970" s="24"/>
      <c r="AW970" s="24"/>
    </row>
    <row r="971" spans="1:49" ht="18" customHeight="1">
      <c r="A971" s="14"/>
      <c r="B971" s="15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  <c r="AT971" s="24"/>
      <c r="AU971" s="24"/>
      <c r="AV971" s="24"/>
      <c r="AW971" s="24"/>
    </row>
    <row r="972" spans="1:49" ht="18" customHeight="1">
      <c r="A972" s="14"/>
      <c r="B972" s="15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  <c r="AQ972" s="24"/>
      <c r="AR972" s="24"/>
      <c r="AS972" s="24"/>
      <c r="AT972" s="24"/>
      <c r="AU972" s="24"/>
      <c r="AV972" s="24"/>
      <c r="AW972" s="24"/>
    </row>
    <row r="973" spans="1:49" ht="18" customHeight="1">
      <c r="A973" s="14"/>
      <c r="B973" s="15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  <c r="AT973" s="24"/>
      <c r="AU973" s="24"/>
      <c r="AV973" s="24"/>
      <c r="AW973" s="24"/>
    </row>
    <row r="974" spans="1:49" ht="18" customHeight="1">
      <c r="A974" s="14"/>
      <c r="B974" s="15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  <c r="AT974" s="24"/>
      <c r="AU974" s="24"/>
      <c r="AV974" s="24"/>
      <c r="AW974" s="24"/>
    </row>
    <row r="975" spans="1:49" ht="18" customHeight="1">
      <c r="A975" s="14"/>
      <c r="B975" s="15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  <c r="AQ975" s="24"/>
      <c r="AR975" s="24"/>
      <c r="AS975" s="24"/>
      <c r="AT975" s="24"/>
      <c r="AU975" s="24"/>
      <c r="AV975" s="24"/>
      <c r="AW975" s="24"/>
    </row>
    <row r="976" spans="1:49" ht="18" customHeight="1">
      <c r="A976" s="14"/>
      <c r="B976" s="15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  <c r="AQ976" s="24"/>
      <c r="AR976" s="24"/>
      <c r="AS976" s="24"/>
      <c r="AT976" s="24"/>
      <c r="AU976" s="24"/>
      <c r="AV976" s="24"/>
      <c r="AW976" s="24"/>
    </row>
    <row r="977" spans="1:49" ht="18" customHeight="1">
      <c r="A977" s="14"/>
      <c r="B977" s="15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  <c r="AQ977" s="24"/>
      <c r="AR977" s="24"/>
      <c r="AS977" s="24"/>
      <c r="AT977" s="24"/>
      <c r="AU977" s="24"/>
      <c r="AV977" s="24"/>
      <c r="AW977" s="24"/>
    </row>
    <row r="978" spans="1:49" ht="18" customHeight="1">
      <c r="A978" s="14"/>
      <c r="B978" s="15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  <c r="AT978" s="24"/>
      <c r="AU978" s="24"/>
      <c r="AV978" s="24"/>
      <c r="AW978" s="24"/>
    </row>
    <row r="979" spans="1:49" ht="18" customHeight="1">
      <c r="A979" s="14"/>
      <c r="B979" s="15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  <c r="AP979" s="24"/>
      <c r="AQ979" s="24"/>
      <c r="AR979" s="24"/>
      <c r="AS979" s="24"/>
      <c r="AT979" s="24"/>
      <c r="AU979" s="24"/>
      <c r="AV979" s="24"/>
      <c r="AW979" s="24"/>
    </row>
    <row r="980" spans="1:49" ht="18" customHeight="1">
      <c r="A980" s="14"/>
      <c r="B980" s="15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  <c r="AQ980" s="24"/>
      <c r="AR980" s="24"/>
      <c r="AS980" s="24"/>
      <c r="AT980" s="24"/>
      <c r="AU980" s="24"/>
      <c r="AV980" s="24"/>
      <c r="AW980" s="24"/>
    </row>
    <row r="981" spans="1:49" ht="18" customHeight="1">
      <c r="A981" s="14"/>
      <c r="B981" s="15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  <c r="AP981" s="24"/>
      <c r="AQ981" s="24"/>
      <c r="AR981" s="24"/>
      <c r="AS981" s="24"/>
      <c r="AT981" s="24"/>
      <c r="AU981" s="24"/>
      <c r="AV981" s="24"/>
      <c r="AW981" s="24"/>
    </row>
    <row r="982" spans="1:49" ht="18" customHeight="1">
      <c r="A982" s="14"/>
      <c r="B982" s="15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  <c r="AP982" s="24"/>
      <c r="AQ982" s="24"/>
      <c r="AR982" s="24"/>
      <c r="AS982" s="24"/>
      <c r="AT982" s="24"/>
      <c r="AU982" s="24"/>
      <c r="AV982" s="24"/>
      <c r="AW982" s="24"/>
    </row>
    <row r="983" spans="1:49" ht="18" customHeight="1">
      <c r="A983" s="14"/>
      <c r="B983" s="15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  <c r="AQ983" s="24"/>
      <c r="AR983" s="24"/>
      <c r="AS983" s="24"/>
      <c r="AT983" s="24"/>
      <c r="AU983" s="24"/>
      <c r="AV983" s="24"/>
      <c r="AW983" s="24"/>
    </row>
    <row r="984" spans="1:49" ht="18" customHeight="1">
      <c r="A984" s="14"/>
      <c r="B984" s="15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  <c r="AP984" s="24"/>
      <c r="AQ984" s="24"/>
      <c r="AR984" s="24"/>
      <c r="AS984" s="24"/>
      <c r="AT984" s="24"/>
      <c r="AU984" s="24"/>
      <c r="AV984" s="24"/>
      <c r="AW984" s="24"/>
    </row>
    <row r="985" spans="1:49" ht="18" customHeight="1">
      <c r="A985" s="14"/>
      <c r="B985" s="15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  <c r="AN985" s="24"/>
      <c r="AO985" s="24"/>
      <c r="AP985" s="24"/>
      <c r="AQ985" s="24"/>
      <c r="AR985" s="24"/>
      <c r="AS985" s="24"/>
      <c r="AT985" s="24"/>
      <c r="AU985" s="24"/>
      <c r="AV985" s="24"/>
      <c r="AW985" s="24"/>
    </row>
    <row r="986" spans="1:49" ht="18" customHeight="1">
      <c r="A986" s="14"/>
      <c r="B986" s="15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  <c r="AP986" s="24"/>
      <c r="AQ986" s="24"/>
      <c r="AR986" s="24"/>
      <c r="AS986" s="24"/>
      <c r="AT986" s="24"/>
      <c r="AU986" s="24"/>
      <c r="AV986" s="24"/>
      <c r="AW986" s="24"/>
    </row>
    <row r="987" spans="1:49" ht="18" customHeight="1">
      <c r="A987" s="14"/>
      <c r="B987" s="15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  <c r="AN987" s="24"/>
      <c r="AO987" s="24"/>
      <c r="AP987" s="24"/>
      <c r="AQ987" s="24"/>
      <c r="AR987" s="24"/>
      <c r="AS987" s="24"/>
      <c r="AT987" s="24"/>
      <c r="AU987" s="24"/>
      <c r="AV987" s="24"/>
      <c r="AW987" s="24"/>
    </row>
    <row r="988" spans="1:49" ht="18" customHeight="1">
      <c r="A988" s="14"/>
      <c r="B988" s="15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  <c r="AP988" s="24"/>
      <c r="AQ988" s="24"/>
      <c r="AR988" s="24"/>
      <c r="AS988" s="24"/>
      <c r="AT988" s="24"/>
      <c r="AU988" s="24"/>
      <c r="AV988" s="24"/>
      <c r="AW988" s="24"/>
    </row>
    <row r="989" spans="1:49" ht="18" customHeight="1">
      <c r="A989" s="14"/>
      <c r="B989" s="15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  <c r="AP989" s="24"/>
      <c r="AQ989" s="24"/>
      <c r="AR989" s="24"/>
      <c r="AS989" s="24"/>
      <c r="AT989" s="24"/>
      <c r="AU989" s="24"/>
      <c r="AV989" s="24"/>
      <c r="AW989" s="24"/>
    </row>
    <row r="990" spans="1:49" ht="18" customHeight="1">
      <c r="A990" s="14"/>
      <c r="B990" s="15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  <c r="AN990" s="24"/>
      <c r="AO990" s="24"/>
      <c r="AP990" s="24"/>
      <c r="AQ990" s="24"/>
      <c r="AR990" s="24"/>
      <c r="AS990" s="24"/>
      <c r="AT990" s="24"/>
      <c r="AU990" s="24"/>
      <c r="AV990" s="24"/>
      <c r="AW990" s="24"/>
    </row>
    <row r="991" spans="1:49" ht="18" customHeight="1">
      <c r="A991" s="14"/>
      <c r="B991" s="15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  <c r="AN991" s="24"/>
      <c r="AO991" s="24"/>
      <c r="AP991" s="24"/>
      <c r="AQ991" s="24"/>
      <c r="AR991" s="24"/>
      <c r="AS991" s="24"/>
      <c r="AT991" s="24"/>
      <c r="AU991" s="24"/>
      <c r="AV991" s="24"/>
      <c r="AW991" s="24"/>
    </row>
    <row r="992" spans="1:49" ht="18" customHeight="1">
      <c r="A992" s="14"/>
      <c r="B992" s="15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  <c r="AP992" s="24"/>
      <c r="AQ992" s="24"/>
      <c r="AR992" s="24"/>
      <c r="AS992" s="24"/>
      <c r="AT992" s="24"/>
      <c r="AU992" s="24"/>
      <c r="AV992" s="24"/>
      <c r="AW992" s="24"/>
    </row>
    <row r="993" spans="1:49" ht="18" customHeight="1">
      <c r="A993" s="14"/>
      <c r="B993" s="15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  <c r="AN993" s="24"/>
      <c r="AO993" s="24"/>
      <c r="AP993" s="24"/>
      <c r="AQ993" s="24"/>
      <c r="AR993" s="24"/>
      <c r="AS993" s="24"/>
      <c r="AT993" s="24"/>
      <c r="AU993" s="24"/>
      <c r="AV993" s="24"/>
      <c r="AW993" s="24"/>
    </row>
    <row r="994" spans="1:49" ht="18" customHeight="1">
      <c r="A994" s="14"/>
      <c r="B994" s="15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  <c r="AN994" s="24"/>
      <c r="AO994" s="24"/>
      <c r="AP994" s="24"/>
      <c r="AQ994" s="24"/>
      <c r="AR994" s="24"/>
      <c r="AS994" s="24"/>
      <c r="AT994" s="24"/>
      <c r="AU994" s="24"/>
      <c r="AV994" s="24"/>
      <c r="AW994" s="24"/>
    </row>
    <row r="995" spans="1:49" ht="18" customHeight="1">
      <c r="A995" s="14"/>
      <c r="B995" s="15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  <c r="AN995" s="24"/>
      <c r="AO995" s="24"/>
      <c r="AP995" s="24"/>
      <c r="AQ995" s="24"/>
      <c r="AR995" s="24"/>
      <c r="AS995" s="24"/>
      <c r="AT995" s="24"/>
      <c r="AU995" s="24"/>
      <c r="AV995" s="24"/>
      <c r="AW995" s="24"/>
    </row>
    <row r="996" spans="1:49" ht="18" customHeight="1">
      <c r="A996" s="14"/>
      <c r="B996" s="15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  <c r="AP996" s="24"/>
      <c r="AQ996" s="24"/>
      <c r="AR996" s="24"/>
      <c r="AS996" s="24"/>
      <c r="AT996" s="24"/>
      <c r="AU996" s="24"/>
      <c r="AV996" s="24"/>
      <c r="AW996" s="24"/>
    </row>
    <row r="997" spans="1:49" ht="18" customHeight="1">
      <c r="A997" s="14"/>
      <c r="B997" s="15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  <c r="AN997" s="24"/>
      <c r="AO997" s="24"/>
      <c r="AP997" s="24"/>
      <c r="AQ997" s="24"/>
      <c r="AR997" s="24"/>
      <c r="AS997" s="24"/>
      <c r="AT997" s="24"/>
      <c r="AU997" s="24"/>
      <c r="AV997" s="24"/>
      <c r="AW997" s="24"/>
    </row>
    <row r="998" spans="1:49" ht="18" customHeight="1">
      <c r="A998" s="14"/>
      <c r="B998" s="15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  <c r="AN998" s="24"/>
      <c r="AO998" s="24"/>
      <c r="AP998" s="24"/>
      <c r="AQ998" s="24"/>
      <c r="AR998" s="24"/>
      <c r="AS998" s="24"/>
      <c r="AT998" s="24"/>
      <c r="AU998" s="24"/>
      <c r="AV998" s="24"/>
      <c r="AW998" s="24"/>
    </row>
    <row r="999" spans="1:49" ht="18" customHeight="1">
      <c r="A999" s="14"/>
      <c r="B999" s="15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  <c r="AN999" s="24"/>
      <c r="AO999" s="24"/>
      <c r="AP999" s="24"/>
      <c r="AQ999" s="24"/>
      <c r="AR999" s="24"/>
      <c r="AS999" s="24"/>
      <c r="AT999" s="24"/>
      <c r="AU999" s="24"/>
      <c r="AV999" s="24"/>
      <c r="AW999" s="24"/>
    </row>
    <row r="1000" spans="1:49" ht="18" customHeight="1">
      <c r="A1000" s="14"/>
      <c r="B1000" s="15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  <c r="AP1000" s="24"/>
      <c r="AQ1000" s="24"/>
      <c r="AR1000" s="24"/>
      <c r="AS1000" s="24"/>
      <c r="AT1000" s="24"/>
      <c r="AU1000" s="24"/>
      <c r="AV1000" s="24"/>
      <c r="AW1000" s="24"/>
    </row>
    <row r="1001" spans="1:49" ht="18" customHeight="1">
      <c r="A1001" s="14"/>
      <c r="B1001" s="15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  <c r="AD1001" s="24"/>
      <c r="AE1001" s="24"/>
      <c r="AF1001" s="24"/>
      <c r="AG1001" s="24"/>
      <c r="AH1001" s="24"/>
      <c r="AI1001" s="24"/>
      <c r="AJ1001" s="24"/>
      <c r="AK1001" s="24"/>
      <c r="AL1001" s="24"/>
      <c r="AM1001" s="24"/>
      <c r="AN1001" s="24"/>
      <c r="AO1001" s="24"/>
      <c r="AP1001" s="24"/>
      <c r="AQ1001" s="24"/>
      <c r="AR1001" s="24"/>
      <c r="AS1001" s="24"/>
      <c r="AT1001" s="24"/>
      <c r="AU1001" s="24"/>
      <c r="AV1001" s="24"/>
      <c r="AW1001" s="24"/>
    </row>
    <row r="1002" spans="1:49" ht="18" customHeight="1">
      <c r="A1002" s="14"/>
      <c r="B1002" s="15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  <c r="AA1002" s="24"/>
      <c r="AB1002" s="24"/>
      <c r="AC1002" s="24"/>
      <c r="AD1002" s="24"/>
      <c r="AE1002" s="24"/>
      <c r="AF1002" s="24"/>
      <c r="AG1002" s="24"/>
      <c r="AH1002" s="24"/>
      <c r="AI1002" s="24"/>
      <c r="AJ1002" s="24"/>
      <c r="AK1002" s="24"/>
      <c r="AL1002" s="24"/>
      <c r="AM1002" s="24"/>
      <c r="AN1002" s="24"/>
      <c r="AO1002" s="24"/>
      <c r="AP1002" s="24"/>
      <c r="AQ1002" s="24"/>
      <c r="AR1002" s="24"/>
      <c r="AS1002" s="24"/>
      <c r="AT1002" s="24"/>
      <c r="AU1002" s="24"/>
      <c r="AV1002" s="24"/>
      <c r="AW1002" s="24"/>
    </row>
    <row r="1003" spans="1:49" ht="18" customHeight="1">
      <c r="A1003" s="14"/>
      <c r="B1003" s="15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  <c r="AA1003" s="24"/>
      <c r="AB1003" s="24"/>
      <c r="AC1003" s="24"/>
      <c r="AD1003" s="24"/>
      <c r="AE1003" s="24"/>
      <c r="AF1003" s="24"/>
      <c r="AG1003" s="24"/>
      <c r="AH1003" s="24"/>
      <c r="AI1003" s="24"/>
      <c r="AJ1003" s="24"/>
      <c r="AK1003" s="24"/>
      <c r="AL1003" s="24"/>
      <c r="AM1003" s="24"/>
      <c r="AN1003" s="24"/>
      <c r="AO1003" s="24"/>
      <c r="AP1003" s="24"/>
      <c r="AQ1003" s="24"/>
      <c r="AR1003" s="24"/>
      <c r="AS1003" s="24"/>
      <c r="AT1003" s="24"/>
      <c r="AU1003" s="24"/>
      <c r="AV1003" s="24"/>
      <c r="AW1003" s="24"/>
    </row>
    <row r="1004" spans="1:49" ht="18" customHeight="1">
      <c r="A1004" s="14"/>
      <c r="B1004" s="15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24"/>
      <c r="AD1004" s="24"/>
      <c r="AE1004" s="24"/>
      <c r="AF1004" s="24"/>
      <c r="AG1004" s="24"/>
      <c r="AH1004" s="24"/>
      <c r="AI1004" s="24"/>
      <c r="AJ1004" s="24"/>
      <c r="AK1004" s="24"/>
      <c r="AL1004" s="24"/>
      <c r="AM1004" s="24"/>
      <c r="AN1004" s="24"/>
      <c r="AO1004" s="24"/>
      <c r="AP1004" s="24"/>
      <c r="AQ1004" s="24"/>
      <c r="AR1004" s="24"/>
      <c r="AS1004" s="24"/>
      <c r="AT1004" s="24"/>
      <c r="AU1004" s="24"/>
      <c r="AV1004" s="24"/>
      <c r="AW1004" s="24"/>
    </row>
    <row r="1005" spans="1:49" ht="18" customHeight="1">
      <c r="A1005" s="14"/>
      <c r="B1005" s="15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  <c r="AA1005" s="24"/>
      <c r="AB1005" s="24"/>
      <c r="AC1005" s="24"/>
      <c r="AD1005" s="24"/>
      <c r="AE1005" s="24"/>
      <c r="AF1005" s="24"/>
      <c r="AG1005" s="24"/>
      <c r="AH1005" s="24"/>
      <c r="AI1005" s="24"/>
      <c r="AJ1005" s="24"/>
      <c r="AK1005" s="24"/>
      <c r="AL1005" s="24"/>
      <c r="AM1005" s="24"/>
      <c r="AN1005" s="24"/>
      <c r="AO1005" s="24"/>
      <c r="AP1005" s="24"/>
      <c r="AQ1005" s="24"/>
      <c r="AR1005" s="24"/>
      <c r="AS1005" s="24"/>
      <c r="AT1005" s="24"/>
      <c r="AU1005" s="24"/>
      <c r="AV1005" s="24"/>
      <c r="AW1005" s="24"/>
    </row>
    <row r="1006" spans="1:49" ht="18" customHeight="1">
      <c r="A1006" s="14"/>
      <c r="B1006" s="15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  <c r="AA1006" s="24"/>
      <c r="AB1006" s="24"/>
      <c r="AC1006" s="24"/>
      <c r="AD1006" s="24"/>
      <c r="AE1006" s="24"/>
      <c r="AF1006" s="24"/>
      <c r="AG1006" s="24"/>
      <c r="AH1006" s="24"/>
      <c r="AI1006" s="24"/>
      <c r="AJ1006" s="24"/>
      <c r="AK1006" s="24"/>
      <c r="AL1006" s="24"/>
      <c r="AM1006" s="24"/>
      <c r="AN1006" s="24"/>
      <c r="AO1006" s="24"/>
      <c r="AP1006" s="24"/>
      <c r="AQ1006" s="24"/>
      <c r="AR1006" s="24"/>
      <c r="AS1006" s="24"/>
      <c r="AT1006" s="24"/>
      <c r="AU1006" s="24"/>
      <c r="AV1006" s="24"/>
      <c r="AW1006" s="24"/>
    </row>
    <row r="1007" spans="1:49" ht="18" customHeight="1">
      <c r="A1007" s="14"/>
      <c r="B1007" s="15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  <c r="AA1007" s="24"/>
      <c r="AB1007" s="24"/>
      <c r="AC1007" s="24"/>
      <c r="AD1007" s="24"/>
      <c r="AE1007" s="24"/>
      <c r="AF1007" s="24"/>
      <c r="AG1007" s="24"/>
      <c r="AH1007" s="24"/>
      <c r="AI1007" s="24"/>
      <c r="AJ1007" s="24"/>
      <c r="AK1007" s="24"/>
      <c r="AL1007" s="24"/>
      <c r="AM1007" s="24"/>
      <c r="AN1007" s="24"/>
      <c r="AO1007" s="24"/>
      <c r="AP1007" s="24"/>
      <c r="AQ1007" s="24"/>
      <c r="AR1007" s="24"/>
      <c r="AS1007" s="24"/>
      <c r="AT1007" s="24"/>
      <c r="AU1007" s="24"/>
      <c r="AV1007" s="24"/>
      <c r="AW1007" s="24"/>
    </row>
    <row r="1008" spans="1:49" ht="18" customHeight="1">
      <c r="A1008" s="14"/>
      <c r="B1008" s="15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  <c r="AA1008" s="24"/>
      <c r="AB1008" s="24"/>
      <c r="AC1008" s="24"/>
      <c r="AD1008" s="24"/>
      <c r="AE1008" s="24"/>
      <c r="AF1008" s="24"/>
      <c r="AG1008" s="24"/>
      <c r="AH1008" s="24"/>
      <c r="AI1008" s="24"/>
      <c r="AJ1008" s="24"/>
      <c r="AK1008" s="24"/>
      <c r="AL1008" s="24"/>
      <c r="AM1008" s="24"/>
      <c r="AN1008" s="24"/>
      <c r="AO1008" s="24"/>
      <c r="AP1008" s="24"/>
      <c r="AQ1008" s="24"/>
      <c r="AR1008" s="24"/>
      <c r="AS1008" s="24"/>
      <c r="AT1008" s="24"/>
      <c r="AU1008" s="24"/>
      <c r="AV1008" s="24"/>
      <c r="AW1008" s="24"/>
    </row>
    <row r="1009" spans="1:49" ht="18" customHeight="1">
      <c r="A1009" s="14"/>
      <c r="B1009" s="15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  <c r="AA1009" s="24"/>
      <c r="AB1009" s="24"/>
      <c r="AC1009" s="24"/>
      <c r="AD1009" s="24"/>
      <c r="AE1009" s="24"/>
      <c r="AF1009" s="24"/>
      <c r="AG1009" s="24"/>
      <c r="AH1009" s="24"/>
      <c r="AI1009" s="24"/>
      <c r="AJ1009" s="24"/>
      <c r="AK1009" s="24"/>
      <c r="AL1009" s="24"/>
      <c r="AM1009" s="24"/>
      <c r="AN1009" s="24"/>
      <c r="AO1009" s="24"/>
      <c r="AP1009" s="24"/>
      <c r="AQ1009" s="24"/>
      <c r="AR1009" s="24"/>
      <c r="AS1009" s="24"/>
      <c r="AT1009" s="24"/>
      <c r="AU1009" s="24"/>
      <c r="AV1009" s="24"/>
      <c r="AW1009" s="24"/>
    </row>
    <row r="1010" spans="1:49" ht="18" customHeight="1">
      <c r="A1010" s="14"/>
      <c r="B1010" s="15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  <c r="AA1010" s="24"/>
      <c r="AB1010" s="24"/>
      <c r="AC1010" s="24"/>
      <c r="AD1010" s="24"/>
      <c r="AE1010" s="24"/>
      <c r="AF1010" s="24"/>
      <c r="AG1010" s="24"/>
      <c r="AH1010" s="24"/>
      <c r="AI1010" s="24"/>
      <c r="AJ1010" s="24"/>
      <c r="AK1010" s="24"/>
      <c r="AL1010" s="24"/>
      <c r="AM1010" s="24"/>
      <c r="AN1010" s="24"/>
      <c r="AO1010" s="24"/>
      <c r="AP1010" s="24"/>
      <c r="AQ1010" s="24"/>
      <c r="AR1010" s="24"/>
      <c r="AS1010" s="24"/>
      <c r="AT1010" s="24"/>
      <c r="AU1010" s="24"/>
      <c r="AV1010" s="24"/>
      <c r="AW1010" s="24"/>
    </row>
    <row r="1011" spans="1:49" ht="18" customHeight="1">
      <c r="A1011" s="14"/>
      <c r="B1011" s="15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  <c r="AA1011" s="24"/>
      <c r="AB1011" s="24"/>
      <c r="AC1011" s="24"/>
      <c r="AD1011" s="24"/>
      <c r="AE1011" s="24"/>
      <c r="AF1011" s="24"/>
      <c r="AG1011" s="24"/>
      <c r="AH1011" s="24"/>
      <c r="AI1011" s="24"/>
      <c r="AJ1011" s="24"/>
      <c r="AK1011" s="24"/>
      <c r="AL1011" s="24"/>
      <c r="AM1011" s="24"/>
      <c r="AN1011" s="24"/>
      <c r="AO1011" s="24"/>
      <c r="AP1011" s="24"/>
      <c r="AQ1011" s="24"/>
      <c r="AR1011" s="24"/>
      <c r="AS1011" s="24"/>
      <c r="AT1011" s="24"/>
      <c r="AU1011" s="24"/>
      <c r="AV1011" s="24"/>
      <c r="AW1011" s="24"/>
    </row>
    <row r="1012" spans="1:49" ht="18" customHeight="1">
      <c r="A1012" s="14"/>
      <c r="B1012" s="15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  <c r="AA1012" s="24"/>
      <c r="AB1012" s="24"/>
      <c r="AC1012" s="24"/>
      <c r="AD1012" s="24"/>
      <c r="AE1012" s="24"/>
      <c r="AF1012" s="24"/>
      <c r="AG1012" s="24"/>
      <c r="AH1012" s="24"/>
      <c r="AI1012" s="24"/>
      <c r="AJ1012" s="24"/>
      <c r="AK1012" s="24"/>
      <c r="AL1012" s="24"/>
      <c r="AM1012" s="24"/>
      <c r="AN1012" s="24"/>
      <c r="AO1012" s="24"/>
      <c r="AP1012" s="24"/>
      <c r="AQ1012" s="24"/>
      <c r="AR1012" s="24"/>
      <c r="AS1012" s="24"/>
      <c r="AT1012" s="24"/>
      <c r="AU1012" s="24"/>
      <c r="AV1012" s="24"/>
      <c r="AW1012" s="24"/>
    </row>
    <row r="1013" spans="1:49" ht="18" customHeight="1">
      <c r="A1013" s="14"/>
      <c r="B1013" s="15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  <c r="AA1013" s="24"/>
      <c r="AB1013" s="24"/>
      <c r="AC1013" s="24"/>
      <c r="AD1013" s="24"/>
      <c r="AE1013" s="24"/>
      <c r="AF1013" s="24"/>
      <c r="AG1013" s="24"/>
      <c r="AH1013" s="24"/>
      <c r="AI1013" s="24"/>
      <c r="AJ1013" s="24"/>
      <c r="AK1013" s="24"/>
      <c r="AL1013" s="24"/>
      <c r="AM1013" s="24"/>
      <c r="AN1013" s="24"/>
      <c r="AO1013" s="24"/>
      <c r="AP1013" s="24"/>
      <c r="AQ1013" s="24"/>
      <c r="AR1013" s="24"/>
      <c r="AS1013" s="24"/>
      <c r="AT1013" s="24"/>
      <c r="AU1013" s="24"/>
      <c r="AV1013" s="24"/>
      <c r="AW1013" s="24"/>
    </row>
    <row r="1014" spans="1:49" ht="18" customHeight="1">
      <c r="A1014" s="14"/>
      <c r="B1014" s="15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  <c r="AA1014" s="24"/>
      <c r="AB1014" s="24"/>
      <c r="AC1014" s="24"/>
      <c r="AD1014" s="24"/>
      <c r="AE1014" s="24"/>
      <c r="AF1014" s="24"/>
      <c r="AG1014" s="24"/>
      <c r="AH1014" s="24"/>
      <c r="AI1014" s="24"/>
      <c r="AJ1014" s="24"/>
      <c r="AK1014" s="24"/>
      <c r="AL1014" s="24"/>
      <c r="AM1014" s="24"/>
      <c r="AN1014" s="24"/>
      <c r="AO1014" s="24"/>
      <c r="AP1014" s="24"/>
      <c r="AQ1014" s="24"/>
      <c r="AR1014" s="24"/>
      <c r="AS1014" s="24"/>
      <c r="AT1014" s="24"/>
      <c r="AU1014" s="24"/>
      <c r="AV1014" s="24"/>
      <c r="AW1014" s="24"/>
    </row>
    <row r="1015" spans="1:49" ht="18" customHeight="1">
      <c r="A1015" s="14"/>
      <c r="B1015" s="15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  <c r="AA1015" s="24"/>
      <c r="AB1015" s="24"/>
      <c r="AC1015" s="24"/>
      <c r="AD1015" s="24"/>
      <c r="AE1015" s="24"/>
      <c r="AF1015" s="24"/>
      <c r="AG1015" s="24"/>
      <c r="AH1015" s="24"/>
      <c r="AI1015" s="24"/>
      <c r="AJ1015" s="24"/>
      <c r="AK1015" s="24"/>
      <c r="AL1015" s="24"/>
      <c r="AM1015" s="24"/>
      <c r="AN1015" s="24"/>
      <c r="AO1015" s="24"/>
      <c r="AP1015" s="24"/>
      <c r="AQ1015" s="24"/>
      <c r="AR1015" s="24"/>
      <c r="AS1015" s="24"/>
      <c r="AT1015" s="24"/>
      <c r="AU1015" s="24"/>
      <c r="AV1015" s="24"/>
      <c r="AW1015" s="24"/>
    </row>
    <row r="1016" spans="1:49" ht="18" customHeight="1">
      <c r="A1016" s="14"/>
      <c r="B1016" s="15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  <c r="AA1016" s="24"/>
      <c r="AB1016" s="24"/>
      <c r="AC1016" s="24"/>
      <c r="AD1016" s="24"/>
      <c r="AE1016" s="24"/>
      <c r="AF1016" s="24"/>
      <c r="AG1016" s="24"/>
      <c r="AH1016" s="24"/>
      <c r="AI1016" s="24"/>
      <c r="AJ1016" s="24"/>
      <c r="AK1016" s="24"/>
      <c r="AL1016" s="24"/>
      <c r="AM1016" s="24"/>
      <c r="AN1016" s="24"/>
      <c r="AO1016" s="24"/>
      <c r="AP1016" s="24"/>
      <c r="AQ1016" s="24"/>
      <c r="AR1016" s="24"/>
      <c r="AS1016" s="24"/>
      <c r="AT1016" s="24"/>
      <c r="AU1016" s="24"/>
      <c r="AV1016" s="24"/>
      <c r="AW1016" s="24"/>
    </row>
    <row r="1017" spans="1:49" ht="18" customHeight="1">
      <c r="A1017" s="14"/>
      <c r="B1017" s="15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  <c r="AA1017" s="24"/>
      <c r="AB1017" s="24"/>
      <c r="AC1017" s="24"/>
      <c r="AD1017" s="24"/>
      <c r="AE1017" s="24"/>
      <c r="AF1017" s="24"/>
      <c r="AG1017" s="24"/>
      <c r="AH1017" s="24"/>
      <c r="AI1017" s="24"/>
      <c r="AJ1017" s="24"/>
      <c r="AK1017" s="24"/>
      <c r="AL1017" s="24"/>
      <c r="AM1017" s="24"/>
      <c r="AN1017" s="24"/>
      <c r="AO1017" s="24"/>
      <c r="AP1017" s="24"/>
      <c r="AQ1017" s="24"/>
      <c r="AR1017" s="24"/>
      <c r="AS1017" s="24"/>
      <c r="AT1017" s="24"/>
      <c r="AU1017" s="24"/>
      <c r="AV1017" s="24"/>
      <c r="AW1017" s="24"/>
    </row>
    <row r="1018" spans="1:49" ht="18" customHeight="1">
      <c r="A1018" s="14"/>
      <c r="B1018" s="15"/>
      <c r="M1018" s="24"/>
      <c r="N1018" s="24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  <c r="AA1018" s="24"/>
      <c r="AB1018" s="24"/>
      <c r="AC1018" s="24"/>
      <c r="AD1018" s="24"/>
      <c r="AE1018" s="24"/>
      <c r="AF1018" s="24"/>
      <c r="AG1018" s="24"/>
      <c r="AH1018" s="24"/>
      <c r="AI1018" s="24"/>
      <c r="AJ1018" s="24"/>
      <c r="AK1018" s="24"/>
      <c r="AL1018" s="24"/>
      <c r="AM1018" s="24"/>
      <c r="AN1018" s="24"/>
      <c r="AO1018" s="24"/>
      <c r="AP1018" s="24"/>
      <c r="AQ1018" s="24"/>
      <c r="AR1018" s="24"/>
      <c r="AS1018" s="24"/>
      <c r="AT1018" s="24"/>
      <c r="AU1018" s="24"/>
      <c r="AV1018" s="24"/>
      <c r="AW1018" s="24"/>
    </row>
    <row r="1019" spans="1:49" ht="18" customHeight="1">
      <c r="A1019" s="14"/>
      <c r="B1019" s="15"/>
      <c r="M1019" s="24"/>
      <c r="N1019" s="24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  <c r="AA1019" s="24"/>
      <c r="AB1019" s="24"/>
      <c r="AC1019" s="24"/>
      <c r="AD1019" s="24"/>
      <c r="AE1019" s="24"/>
      <c r="AF1019" s="24"/>
      <c r="AG1019" s="24"/>
      <c r="AH1019" s="24"/>
      <c r="AI1019" s="24"/>
      <c r="AJ1019" s="24"/>
      <c r="AK1019" s="24"/>
      <c r="AL1019" s="24"/>
      <c r="AM1019" s="24"/>
      <c r="AN1019" s="24"/>
      <c r="AO1019" s="24"/>
      <c r="AP1019" s="24"/>
      <c r="AQ1019" s="24"/>
      <c r="AR1019" s="24"/>
      <c r="AS1019" s="24"/>
      <c r="AT1019" s="24"/>
      <c r="AU1019" s="24"/>
      <c r="AV1019" s="24"/>
      <c r="AW1019" s="24"/>
    </row>
    <row r="1020" spans="1:49" ht="18" customHeight="1">
      <c r="A1020" s="14"/>
      <c r="B1020" s="15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  <c r="AA1020" s="24"/>
      <c r="AB1020" s="24"/>
      <c r="AC1020" s="24"/>
      <c r="AD1020" s="24"/>
      <c r="AE1020" s="24"/>
      <c r="AF1020" s="24"/>
      <c r="AG1020" s="24"/>
      <c r="AH1020" s="24"/>
      <c r="AI1020" s="24"/>
      <c r="AJ1020" s="24"/>
      <c r="AK1020" s="24"/>
      <c r="AL1020" s="24"/>
      <c r="AM1020" s="24"/>
      <c r="AN1020" s="24"/>
      <c r="AO1020" s="24"/>
      <c r="AP1020" s="24"/>
      <c r="AQ1020" s="24"/>
      <c r="AR1020" s="24"/>
      <c r="AS1020" s="24"/>
      <c r="AT1020" s="24"/>
      <c r="AU1020" s="24"/>
      <c r="AV1020" s="24"/>
      <c r="AW1020" s="24"/>
    </row>
    <row r="1021" spans="1:49" ht="18" customHeight="1">
      <c r="A1021" s="14"/>
      <c r="B1021" s="15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  <c r="AA1021" s="24"/>
      <c r="AB1021" s="24"/>
      <c r="AC1021" s="24"/>
      <c r="AD1021" s="24"/>
      <c r="AE1021" s="24"/>
      <c r="AF1021" s="24"/>
      <c r="AG1021" s="24"/>
      <c r="AH1021" s="24"/>
      <c r="AI1021" s="24"/>
      <c r="AJ1021" s="24"/>
      <c r="AK1021" s="24"/>
      <c r="AL1021" s="24"/>
      <c r="AM1021" s="24"/>
      <c r="AN1021" s="24"/>
      <c r="AO1021" s="24"/>
      <c r="AP1021" s="24"/>
      <c r="AQ1021" s="24"/>
      <c r="AR1021" s="24"/>
      <c r="AS1021" s="24"/>
      <c r="AT1021" s="24"/>
      <c r="AU1021" s="24"/>
      <c r="AV1021" s="24"/>
      <c r="AW1021" s="24"/>
    </row>
    <row r="1022" spans="1:49" ht="18" customHeight="1">
      <c r="A1022" s="14"/>
      <c r="B1022" s="15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  <c r="AA1022" s="24"/>
      <c r="AB1022" s="24"/>
      <c r="AC1022" s="24"/>
      <c r="AD1022" s="24"/>
      <c r="AE1022" s="24"/>
      <c r="AF1022" s="24"/>
      <c r="AG1022" s="24"/>
      <c r="AH1022" s="24"/>
      <c r="AI1022" s="24"/>
      <c r="AJ1022" s="24"/>
      <c r="AK1022" s="24"/>
      <c r="AL1022" s="24"/>
      <c r="AM1022" s="24"/>
      <c r="AN1022" s="24"/>
      <c r="AO1022" s="24"/>
      <c r="AP1022" s="24"/>
      <c r="AQ1022" s="24"/>
      <c r="AR1022" s="24"/>
      <c r="AS1022" s="24"/>
      <c r="AT1022" s="24"/>
      <c r="AU1022" s="24"/>
      <c r="AV1022" s="24"/>
      <c r="AW1022" s="24"/>
    </row>
    <row r="1023" spans="1:49" ht="18" customHeight="1">
      <c r="A1023" s="14"/>
      <c r="B1023" s="15"/>
      <c r="M1023" s="24"/>
      <c r="N1023" s="24"/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  <c r="Z1023" s="24"/>
      <c r="AA1023" s="24"/>
      <c r="AB1023" s="24"/>
      <c r="AC1023" s="24"/>
      <c r="AD1023" s="24"/>
      <c r="AE1023" s="24"/>
      <c r="AF1023" s="24"/>
      <c r="AG1023" s="24"/>
      <c r="AH1023" s="24"/>
      <c r="AI1023" s="24"/>
      <c r="AJ1023" s="24"/>
      <c r="AK1023" s="24"/>
      <c r="AL1023" s="24"/>
      <c r="AM1023" s="24"/>
      <c r="AN1023" s="24"/>
      <c r="AO1023" s="24"/>
      <c r="AP1023" s="24"/>
      <c r="AQ1023" s="24"/>
      <c r="AR1023" s="24"/>
      <c r="AS1023" s="24"/>
      <c r="AT1023" s="24"/>
      <c r="AU1023" s="24"/>
      <c r="AV1023" s="24"/>
      <c r="AW1023" s="24"/>
    </row>
    <row r="1024" spans="1:49" ht="18" customHeight="1">
      <c r="A1024" s="14"/>
      <c r="B1024" s="15"/>
      <c r="M1024" s="24"/>
      <c r="N1024" s="24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  <c r="AA1024" s="24"/>
      <c r="AB1024" s="24"/>
      <c r="AC1024" s="24"/>
      <c r="AD1024" s="24"/>
      <c r="AE1024" s="24"/>
      <c r="AF1024" s="24"/>
      <c r="AG1024" s="24"/>
      <c r="AH1024" s="24"/>
      <c r="AI1024" s="24"/>
      <c r="AJ1024" s="24"/>
      <c r="AK1024" s="24"/>
      <c r="AL1024" s="24"/>
      <c r="AM1024" s="24"/>
      <c r="AN1024" s="24"/>
      <c r="AO1024" s="24"/>
      <c r="AP1024" s="24"/>
      <c r="AQ1024" s="24"/>
      <c r="AR1024" s="24"/>
      <c r="AS1024" s="24"/>
      <c r="AT1024" s="24"/>
      <c r="AU1024" s="24"/>
      <c r="AV1024" s="24"/>
      <c r="AW1024" s="24"/>
    </row>
    <row r="1025" spans="1:49" ht="18" customHeight="1">
      <c r="A1025" s="14"/>
      <c r="B1025" s="15"/>
      <c r="M1025" s="24"/>
      <c r="N1025" s="24"/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  <c r="Z1025" s="24"/>
      <c r="AA1025" s="24"/>
      <c r="AB1025" s="24"/>
      <c r="AC1025" s="24"/>
      <c r="AD1025" s="24"/>
      <c r="AE1025" s="24"/>
      <c r="AF1025" s="24"/>
      <c r="AG1025" s="24"/>
      <c r="AH1025" s="24"/>
      <c r="AI1025" s="24"/>
      <c r="AJ1025" s="24"/>
      <c r="AK1025" s="24"/>
      <c r="AL1025" s="24"/>
      <c r="AM1025" s="24"/>
      <c r="AN1025" s="24"/>
      <c r="AO1025" s="24"/>
      <c r="AP1025" s="24"/>
      <c r="AQ1025" s="24"/>
      <c r="AR1025" s="24"/>
      <c r="AS1025" s="24"/>
      <c r="AT1025" s="24"/>
      <c r="AU1025" s="24"/>
      <c r="AV1025" s="24"/>
      <c r="AW1025" s="24"/>
    </row>
    <row r="1026" spans="1:49" ht="18" customHeight="1">
      <c r="A1026" s="14"/>
      <c r="B1026" s="15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  <c r="AJ1026" s="24"/>
      <c r="AK1026" s="24"/>
      <c r="AL1026" s="24"/>
      <c r="AM1026" s="24"/>
      <c r="AN1026" s="24"/>
      <c r="AO1026" s="24"/>
      <c r="AP1026" s="24"/>
      <c r="AQ1026" s="24"/>
      <c r="AR1026" s="24"/>
      <c r="AS1026" s="24"/>
      <c r="AT1026" s="24"/>
      <c r="AU1026" s="24"/>
      <c r="AV1026" s="24"/>
      <c r="AW1026" s="24"/>
    </row>
    <row r="1027" spans="1:49" ht="18" customHeight="1">
      <c r="A1027" s="14"/>
      <c r="B1027" s="15"/>
      <c r="M1027" s="24"/>
      <c r="N1027" s="24"/>
      <c r="O1027" s="24"/>
      <c r="P1027" s="24"/>
      <c r="Q1027" s="24"/>
      <c r="R1027" s="24"/>
      <c r="S1027" s="24"/>
      <c r="T1027" s="24"/>
      <c r="U1027" s="24"/>
      <c r="V1027" s="24"/>
      <c r="W1027" s="24"/>
      <c r="X1027" s="24"/>
      <c r="Y1027" s="24"/>
      <c r="Z1027" s="24"/>
      <c r="AA1027" s="24"/>
      <c r="AB1027" s="24"/>
      <c r="AC1027" s="24"/>
      <c r="AD1027" s="24"/>
      <c r="AE1027" s="24"/>
      <c r="AF1027" s="24"/>
      <c r="AG1027" s="24"/>
      <c r="AH1027" s="24"/>
      <c r="AI1027" s="24"/>
      <c r="AJ1027" s="24"/>
      <c r="AK1027" s="24"/>
      <c r="AL1027" s="24"/>
      <c r="AM1027" s="24"/>
      <c r="AN1027" s="24"/>
      <c r="AO1027" s="24"/>
      <c r="AP1027" s="24"/>
      <c r="AQ1027" s="24"/>
      <c r="AR1027" s="24"/>
      <c r="AS1027" s="24"/>
      <c r="AT1027" s="24"/>
      <c r="AU1027" s="24"/>
      <c r="AV1027" s="24"/>
      <c r="AW1027" s="24"/>
    </row>
    <row r="1028" spans="1:49" ht="18" customHeight="1">
      <c r="A1028" s="14"/>
      <c r="B1028" s="15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  <c r="Y1028" s="24"/>
      <c r="Z1028" s="24"/>
      <c r="AA1028" s="24"/>
      <c r="AB1028" s="24"/>
      <c r="AC1028" s="24"/>
      <c r="AD1028" s="24"/>
      <c r="AE1028" s="24"/>
      <c r="AF1028" s="24"/>
      <c r="AG1028" s="24"/>
      <c r="AH1028" s="24"/>
      <c r="AI1028" s="24"/>
      <c r="AJ1028" s="24"/>
      <c r="AK1028" s="24"/>
      <c r="AL1028" s="24"/>
      <c r="AM1028" s="24"/>
      <c r="AN1028" s="24"/>
      <c r="AO1028" s="24"/>
      <c r="AP1028" s="24"/>
      <c r="AQ1028" s="24"/>
      <c r="AR1028" s="24"/>
      <c r="AS1028" s="24"/>
      <c r="AT1028" s="24"/>
      <c r="AU1028" s="24"/>
      <c r="AV1028" s="24"/>
      <c r="AW1028" s="24"/>
    </row>
    <row r="1029" spans="1:49" ht="18" customHeight="1">
      <c r="A1029" s="14"/>
      <c r="B1029" s="15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  <c r="Y1029" s="24"/>
      <c r="Z1029" s="24"/>
      <c r="AA1029" s="24"/>
      <c r="AB1029" s="24"/>
      <c r="AC1029" s="24"/>
      <c r="AD1029" s="24"/>
      <c r="AE1029" s="24"/>
      <c r="AF1029" s="24"/>
      <c r="AG1029" s="24"/>
      <c r="AH1029" s="24"/>
      <c r="AI1029" s="24"/>
      <c r="AJ1029" s="24"/>
      <c r="AK1029" s="24"/>
      <c r="AL1029" s="24"/>
      <c r="AM1029" s="24"/>
      <c r="AN1029" s="24"/>
      <c r="AO1029" s="24"/>
      <c r="AP1029" s="24"/>
      <c r="AQ1029" s="24"/>
      <c r="AR1029" s="24"/>
      <c r="AS1029" s="24"/>
      <c r="AT1029" s="24"/>
      <c r="AU1029" s="24"/>
      <c r="AV1029" s="24"/>
      <c r="AW1029" s="24"/>
    </row>
    <row r="1030" spans="1:49" ht="18" customHeight="1">
      <c r="A1030" s="14"/>
      <c r="B1030" s="15"/>
      <c r="M1030" s="24"/>
      <c r="N1030" s="24"/>
      <c r="O1030" s="24"/>
      <c r="P1030" s="24"/>
      <c r="Q1030" s="24"/>
      <c r="R1030" s="24"/>
      <c r="S1030" s="24"/>
      <c r="T1030" s="24"/>
      <c r="U1030" s="24"/>
      <c r="V1030" s="24"/>
      <c r="W1030" s="24"/>
      <c r="X1030" s="24"/>
      <c r="Y1030" s="24"/>
      <c r="Z1030" s="24"/>
      <c r="AA1030" s="24"/>
      <c r="AB1030" s="24"/>
      <c r="AC1030" s="24"/>
      <c r="AD1030" s="24"/>
      <c r="AE1030" s="24"/>
      <c r="AF1030" s="24"/>
      <c r="AG1030" s="24"/>
      <c r="AH1030" s="24"/>
      <c r="AI1030" s="24"/>
      <c r="AJ1030" s="24"/>
      <c r="AK1030" s="24"/>
      <c r="AL1030" s="24"/>
      <c r="AM1030" s="24"/>
      <c r="AN1030" s="24"/>
      <c r="AO1030" s="24"/>
      <c r="AP1030" s="24"/>
      <c r="AQ1030" s="24"/>
      <c r="AR1030" s="24"/>
      <c r="AS1030" s="24"/>
      <c r="AT1030" s="24"/>
      <c r="AU1030" s="24"/>
      <c r="AV1030" s="24"/>
      <c r="AW1030" s="24"/>
    </row>
    <row r="1031" spans="1:49" ht="18" customHeight="1">
      <c r="A1031" s="14"/>
      <c r="B1031" s="15"/>
      <c r="M1031" s="24"/>
      <c r="N1031" s="24"/>
      <c r="O1031" s="24"/>
      <c r="P1031" s="24"/>
      <c r="Q1031" s="24"/>
      <c r="R1031" s="24"/>
      <c r="S1031" s="24"/>
      <c r="T1031" s="24"/>
      <c r="U1031" s="24"/>
      <c r="V1031" s="24"/>
      <c r="W1031" s="24"/>
      <c r="X1031" s="24"/>
      <c r="Y1031" s="24"/>
      <c r="Z1031" s="24"/>
      <c r="AA1031" s="24"/>
      <c r="AB1031" s="24"/>
      <c r="AC1031" s="24"/>
      <c r="AD1031" s="24"/>
      <c r="AE1031" s="24"/>
      <c r="AF1031" s="24"/>
      <c r="AG1031" s="24"/>
      <c r="AH1031" s="24"/>
      <c r="AI1031" s="24"/>
      <c r="AJ1031" s="24"/>
      <c r="AK1031" s="24"/>
      <c r="AL1031" s="24"/>
      <c r="AM1031" s="24"/>
      <c r="AN1031" s="24"/>
      <c r="AO1031" s="24"/>
      <c r="AP1031" s="24"/>
      <c r="AQ1031" s="24"/>
      <c r="AR1031" s="24"/>
      <c r="AS1031" s="24"/>
      <c r="AT1031" s="24"/>
      <c r="AU1031" s="24"/>
      <c r="AV1031" s="24"/>
      <c r="AW1031" s="24"/>
    </row>
    <row r="1032" spans="1:49" ht="18" customHeight="1">
      <c r="A1032" s="14"/>
      <c r="B1032" s="15"/>
      <c r="M1032" s="24"/>
      <c r="N1032" s="24"/>
      <c r="O1032" s="24"/>
      <c r="P1032" s="24"/>
      <c r="Q1032" s="24"/>
      <c r="R1032" s="24"/>
      <c r="S1032" s="24"/>
      <c r="T1032" s="24"/>
      <c r="U1032" s="24"/>
      <c r="V1032" s="24"/>
      <c r="W1032" s="24"/>
      <c r="X1032" s="24"/>
      <c r="Y1032" s="24"/>
      <c r="Z1032" s="24"/>
      <c r="AA1032" s="24"/>
      <c r="AB1032" s="24"/>
      <c r="AC1032" s="24"/>
      <c r="AD1032" s="24"/>
      <c r="AE1032" s="24"/>
      <c r="AF1032" s="24"/>
      <c r="AG1032" s="24"/>
      <c r="AH1032" s="24"/>
      <c r="AI1032" s="24"/>
      <c r="AJ1032" s="24"/>
      <c r="AK1032" s="24"/>
      <c r="AL1032" s="24"/>
      <c r="AM1032" s="24"/>
      <c r="AN1032" s="24"/>
      <c r="AO1032" s="24"/>
      <c r="AP1032" s="24"/>
      <c r="AQ1032" s="24"/>
      <c r="AR1032" s="24"/>
      <c r="AS1032" s="24"/>
      <c r="AT1032" s="24"/>
      <c r="AU1032" s="24"/>
      <c r="AV1032" s="24"/>
      <c r="AW1032" s="24"/>
    </row>
    <row r="1033" spans="1:49" ht="18" customHeight="1">
      <c r="A1033" s="14"/>
      <c r="B1033" s="15"/>
      <c r="M1033" s="24"/>
      <c r="N1033" s="24"/>
      <c r="O1033" s="24"/>
      <c r="P1033" s="24"/>
      <c r="Q1033" s="24"/>
      <c r="R1033" s="24"/>
      <c r="S1033" s="24"/>
      <c r="T1033" s="24"/>
      <c r="U1033" s="24"/>
      <c r="V1033" s="24"/>
      <c r="W1033" s="24"/>
      <c r="X1033" s="24"/>
      <c r="Y1033" s="24"/>
      <c r="Z1033" s="24"/>
      <c r="AA1033" s="24"/>
      <c r="AB1033" s="24"/>
      <c r="AC1033" s="24"/>
      <c r="AD1033" s="24"/>
      <c r="AE1033" s="24"/>
      <c r="AF1033" s="24"/>
      <c r="AG1033" s="24"/>
      <c r="AH1033" s="24"/>
      <c r="AI1033" s="24"/>
      <c r="AJ1033" s="24"/>
      <c r="AK1033" s="24"/>
      <c r="AL1033" s="24"/>
      <c r="AM1033" s="24"/>
      <c r="AN1033" s="24"/>
      <c r="AO1033" s="24"/>
      <c r="AP1033" s="24"/>
      <c r="AQ1033" s="24"/>
      <c r="AR1033" s="24"/>
      <c r="AS1033" s="24"/>
      <c r="AT1033" s="24"/>
      <c r="AU1033" s="24"/>
      <c r="AV1033" s="24"/>
      <c r="AW1033" s="24"/>
    </row>
    <row r="1034" spans="1:49" ht="18" customHeight="1">
      <c r="A1034" s="14"/>
      <c r="B1034" s="15"/>
      <c r="M1034" s="24"/>
      <c r="N1034" s="24"/>
      <c r="O1034" s="24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  <c r="Z1034" s="24"/>
      <c r="AA1034" s="24"/>
      <c r="AB1034" s="24"/>
      <c r="AC1034" s="24"/>
      <c r="AD1034" s="24"/>
      <c r="AE1034" s="24"/>
      <c r="AF1034" s="24"/>
      <c r="AG1034" s="24"/>
      <c r="AH1034" s="24"/>
      <c r="AI1034" s="24"/>
      <c r="AJ1034" s="24"/>
      <c r="AK1034" s="24"/>
      <c r="AL1034" s="24"/>
      <c r="AM1034" s="24"/>
      <c r="AN1034" s="24"/>
      <c r="AO1034" s="24"/>
      <c r="AP1034" s="24"/>
      <c r="AQ1034" s="24"/>
      <c r="AR1034" s="24"/>
      <c r="AS1034" s="24"/>
      <c r="AT1034" s="24"/>
      <c r="AU1034" s="24"/>
      <c r="AV1034" s="24"/>
      <c r="AW1034" s="24"/>
    </row>
    <row r="1035" spans="1:49" ht="18" customHeight="1">
      <c r="A1035" s="14"/>
      <c r="B1035" s="15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  <c r="Z1035" s="24"/>
      <c r="AA1035" s="24"/>
      <c r="AB1035" s="24"/>
      <c r="AC1035" s="24"/>
      <c r="AD1035" s="24"/>
      <c r="AE1035" s="24"/>
      <c r="AF1035" s="24"/>
      <c r="AG1035" s="24"/>
      <c r="AH1035" s="24"/>
      <c r="AI1035" s="24"/>
      <c r="AJ1035" s="24"/>
      <c r="AK1035" s="24"/>
      <c r="AL1035" s="24"/>
      <c r="AM1035" s="24"/>
      <c r="AN1035" s="24"/>
      <c r="AO1035" s="24"/>
      <c r="AP1035" s="24"/>
      <c r="AQ1035" s="24"/>
      <c r="AR1035" s="24"/>
      <c r="AS1035" s="24"/>
      <c r="AT1035" s="24"/>
      <c r="AU1035" s="24"/>
      <c r="AV1035" s="24"/>
      <c r="AW1035" s="24"/>
    </row>
    <row r="1036" spans="1:49" ht="18" customHeight="1">
      <c r="A1036" s="14"/>
      <c r="B1036" s="15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  <c r="Z1036" s="24"/>
      <c r="AA1036" s="24"/>
      <c r="AB1036" s="24"/>
      <c r="AC1036" s="24"/>
      <c r="AD1036" s="24"/>
      <c r="AE1036" s="24"/>
      <c r="AF1036" s="24"/>
      <c r="AG1036" s="24"/>
      <c r="AH1036" s="24"/>
      <c r="AI1036" s="24"/>
      <c r="AJ1036" s="24"/>
      <c r="AK1036" s="24"/>
      <c r="AL1036" s="24"/>
      <c r="AM1036" s="24"/>
      <c r="AN1036" s="24"/>
      <c r="AO1036" s="24"/>
      <c r="AP1036" s="24"/>
      <c r="AQ1036" s="24"/>
      <c r="AR1036" s="24"/>
      <c r="AS1036" s="24"/>
      <c r="AT1036" s="24"/>
      <c r="AU1036" s="24"/>
      <c r="AV1036" s="24"/>
      <c r="AW1036" s="24"/>
    </row>
    <row r="1037" spans="1:49" ht="18" customHeight="1">
      <c r="A1037" s="14"/>
      <c r="B1037" s="15"/>
      <c r="M1037" s="24"/>
      <c r="N1037" s="24"/>
      <c r="O1037" s="24"/>
      <c r="P1037" s="24"/>
      <c r="Q1037" s="24"/>
      <c r="R1037" s="24"/>
      <c r="S1037" s="24"/>
      <c r="T1037" s="24"/>
      <c r="U1037" s="24"/>
      <c r="V1037" s="24"/>
      <c r="W1037" s="24"/>
      <c r="X1037" s="24"/>
      <c r="Y1037" s="24"/>
      <c r="Z1037" s="24"/>
      <c r="AA1037" s="24"/>
      <c r="AB1037" s="24"/>
      <c r="AC1037" s="24"/>
      <c r="AD1037" s="24"/>
      <c r="AE1037" s="24"/>
      <c r="AF1037" s="24"/>
      <c r="AG1037" s="24"/>
      <c r="AH1037" s="24"/>
      <c r="AI1037" s="24"/>
      <c r="AJ1037" s="24"/>
      <c r="AK1037" s="24"/>
      <c r="AL1037" s="24"/>
      <c r="AM1037" s="24"/>
      <c r="AN1037" s="24"/>
      <c r="AO1037" s="24"/>
      <c r="AP1037" s="24"/>
      <c r="AQ1037" s="24"/>
      <c r="AR1037" s="24"/>
      <c r="AS1037" s="24"/>
      <c r="AT1037" s="24"/>
      <c r="AU1037" s="24"/>
      <c r="AV1037" s="24"/>
      <c r="AW1037" s="24"/>
    </row>
    <row r="1038" spans="1:49" ht="18" customHeight="1">
      <c r="A1038" s="14"/>
      <c r="B1038" s="15"/>
      <c r="M1038" s="24"/>
      <c r="N1038" s="24"/>
      <c r="O1038" s="24"/>
      <c r="P1038" s="24"/>
      <c r="Q1038" s="24"/>
      <c r="R1038" s="24"/>
      <c r="S1038" s="24"/>
      <c r="T1038" s="24"/>
      <c r="U1038" s="24"/>
      <c r="V1038" s="24"/>
      <c r="W1038" s="24"/>
      <c r="X1038" s="24"/>
      <c r="Y1038" s="24"/>
      <c r="Z1038" s="24"/>
      <c r="AA1038" s="24"/>
      <c r="AB1038" s="24"/>
      <c r="AC1038" s="24"/>
      <c r="AD1038" s="24"/>
      <c r="AE1038" s="24"/>
      <c r="AF1038" s="24"/>
      <c r="AG1038" s="24"/>
      <c r="AH1038" s="24"/>
      <c r="AI1038" s="24"/>
      <c r="AJ1038" s="24"/>
      <c r="AK1038" s="24"/>
      <c r="AL1038" s="24"/>
      <c r="AM1038" s="24"/>
      <c r="AN1038" s="24"/>
      <c r="AO1038" s="24"/>
      <c r="AP1038" s="24"/>
      <c r="AQ1038" s="24"/>
      <c r="AR1038" s="24"/>
      <c r="AS1038" s="24"/>
      <c r="AT1038" s="24"/>
      <c r="AU1038" s="24"/>
      <c r="AV1038" s="24"/>
      <c r="AW1038" s="24"/>
    </row>
    <row r="1039" spans="1:49" ht="18" customHeight="1">
      <c r="A1039" s="14"/>
      <c r="B1039" s="15"/>
      <c r="M1039" s="24"/>
      <c r="N1039" s="24"/>
      <c r="O1039" s="24"/>
      <c r="P1039" s="24"/>
      <c r="Q1039" s="24"/>
      <c r="R1039" s="24"/>
      <c r="S1039" s="24"/>
      <c r="T1039" s="24"/>
      <c r="U1039" s="24"/>
      <c r="V1039" s="24"/>
      <c r="W1039" s="24"/>
      <c r="X1039" s="24"/>
      <c r="Y1039" s="24"/>
      <c r="Z1039" s="24"/>
      <c r="AA1039" s="24"/>
      <c r="AB1039" s="24"/>
      <c r="AC1039" s="24"/>
      <c r="AD1039" s="24"/>
      <c r="AE1039" s="24"/>
      <c r="AF1039" s="24"/>
      <c r="AG1039" s="24"/>
      <c r="AH1039" s="24"/>
      <c r="AI1039" s="24"/>
      <c r="AJ1039" s="24"/>
      <c r="AK1039" s="24"/>
      <c r="AL1039" s="24"/>
      <c r="AM1039" s="24"/>
      <c r="AN1039" s="24"/>
      <c r="AO1039" s="24"/>
      <c r="AP1039" s="24"/>
      <c r="AQ1039" s="24"/>
      <c r="AR1039" s="24"/>
      <c r="AS1039" s="24"/>
      <c r="AT1039" s="24"/>
      <c r="AU1039" s="24"/>
      <c r="AV1039" s="24"/>
      <c r="AW1039" s="24"/>
    </row>
    <row r="1040" spans="1:49" ht="18" customHeight="1">
      <c r="A1040" s="14"/>
      <c r="B1040" s="15"/>
      <c r="M1040" s="24"/>
      <c r="N1040" s="24"/>
      <c r="O1040" s="24"/>
      <c r="P1040" s="24"/>
      <c r="Q1040" s="24"/>
      <c r="R1040" s="24"/>
      <c r="S1040" s="24"/>
      <c r="T1040" s="24"/>
      <c r="U1040" s="24"/>
      <c r="V1040" s="24"/>
      <c r="W1040" s="24"/>
      <c r="X1040" s="24"/>
      <c r="Y1040" s="24"/>
      <c r="Z1040" s="24"/>
      <c r="AA1040" s="24"/>
      <c r="AB1040" s="24"/>
      <c r="AC1040" s="24"/>
      <c r="AD1040" s="24"/>
      <c r="AE1040" s="24"/>
      <c r="AF1040" s="24"/>
      <c r="AG1040" s="24"/>
      <c r="AH1040" s="24"/>
      <c r="AI1040" s="24"/>
      <c r="AJ1040" s="24"/>
      <c r="AK1040" s="24"/>
      <c r="AL1040" s="24"/>
      <c r="AM1040" s="24"/>
      <c r="AN1040" s="24"/>
      <c r="AO1040" s="24"/>
      <c r="AP1040" s="24"/>
      <c r="AQ1040" s="24"/>
      <c r="AR1040" s="24"/>
      <c r="AS1040" s="24"/>
      <c r="AT1040" s="24"/>
      <c r="AU1040" s="24"/>
      <c r="AV1040" s="24"/>
      <c r="AW1040" s="24"/>
    </row>
    <row r="1041" spans="1:49" ht="18" customHeight="1">
      <c r="A1041" s="14"/>
      <c r="B1041" s="15"/>
      <c r="M1041" s="24"/>
      <c r="N1041" s="24"/>
      <c r="O1041" s="24"/>
      <c r="P1041" s="24"/>
      <c r="Q1041" s="24"/>
      <c r="R1041" s="24"/>
      <c r="S1041" s="24"/>
      <c r="T1041" s="24"/>
      <c r="U1041" s="24"/>
      <c r="V1041" s="24"/>
      <c r="W1041" s="24"/>
      <c r="X1041" s="24"/>
      <c r="Y1041" s="24"/>
      <c r="Z1041" s="24"/>
      <c r="AA1041" s="24"/>
      <c r="AB1041" s="24"/>
      <c r="AC1041" s="24"/>
      <c r="AD1041" s="24"/>
      <c r="AE1041" s="24"/>
      <c r="AF1041" s="24"/>
      <c r="AG1041" s="24"/>
      <c r="AH1041" s="24"/>
      <c r="AI1041" s="24"/>
      <c r="AJ1041" s="24"/>
      <c r="AK1041" s="24"/>
      <c r="AL1041" s="24"/>
      <c r="AM1041" s="24"/>
      <c r="AN1041" s="24"/>
      <c r="AO1041" s="24"/>
      <c r="AP1041" s="24"/>
      <c r="AQ1041" s="24"/>
      <c r="AR1041" s="24"/>
      <c r="AS1041" s="24"/>
      <c r="AT1041" s="24"/>
      <c r="AU1041" s="24"/>
      <c r="AV1041" s="24"/>
      <c r="AW1041" s="24"/>
    </row>
    <row r="1042" spans="1:49" ht="18" customHeight="1">
      <c r="A1042" s="14"/>
      <c r="B1042" s="15"/>
      <c r="M1042" s="24"/>
      <c r="N1042" s="24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  <c r="Y1042" s="24"/>
      <c r="Z1042" s="24"/>
      <c r="AA1042" s="24"/>
      <c r="AB1042" s="24"/>
      <c r="AC1042" s="24"/>
      <c r="AD1042" s="24"/>
      <c r="AE1042" s="24"/>
      <c r="AF1042" s="24"/>
      <c r="AG1042" s="24"/>
      <c r="AH1042" s="24"/>
      <c r="AI1042" s="24"/>
      <c r="AJ1042" s="24"/>
      <c r="AK1042" s="24"/>
      <c r="AL1042" s="24"/>
      <c r="AM1042" s="24"/>
      <c r="AN1042" s="24"/>
      <c r="AO1042" s="24"/>
      <c r="AP1042" s="24"/>
      <c r="AQ1042" s="24"/>
      <c r="AR1042" s="24"/>
      <c r="AS1042" s="24"/>
      <c r="AT1042" s="24"/>
      <c r="AU1042" s="24"/>
      <c r="AV1042" s="24"/>
      <c r="AW1042" s="24"/>
    </row>
    <row r="1043" spans="1:49" ht="18" customHeight="1">
      <c r="A1043" s="14"/>
      <c r="B1043" s="15"/>
      <c r="M1043" s="24"/>
      <c r="N1043" s="24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  <c r="Y1043" s="24"/>
      <c r="Z1043" s="24"/>
      <c r="AA1043" s="24"/>
      <c r="AB1043" s="24"/>
      <c r="AC1043" s="24"/>
      <c r="AD1043" s="24"/>
      <c r="AE1043" s="24"/>
      <c r="AF1043" s="24"/>
      <c r="AG1043" s="24"/>
      <c r="AH1043" s="24"/>
      <c r="AI1043" s="24"/>
      <c r="AJ1043" s="24"/>
      <c r="AK1043" s="24"/>
      <c r="AL1043" s="24"/>
      <c r="AM1043" s="24"/>
      <c r="AN1043" s="24"/>
      <c r="AO1043" s="24"/>
      <c r="AP1043" s="24"/>
      <c r="AQ1043" s="24"/>
      <c r="AR1043" s="24"/>
      <c r="AS1043" s="24"/>
      <c r="AT1043" s="24"/>
      <c r="AU1043" s="24"/>
      <c r="AV1043" s="24"/>
      <c r="AW1043" s="24"/>
    </row>
    <row r="1044" spans="1:49" ht="18" customHeight="1">
      <c r="A1044" s="14"/>
      <c r="B1044" s="15"/>
      <c r="M1044" s="24"/>
      <c r="N1044" s="24"/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  <c r="Z1044" s="24"/>
      <c r="AA1044" s="24"/>
      <c r="AB1044" s="24"/>
      <c r="AC1044" s="24"/>
      <c r="AD1044" s="24"/>
      <c r="AE1044" s="24"/>
      <c r="AF1044" s="24"/>
      <c r="AG1044" s="24"/>
      <c r="AH1044" s="24"/>
      <c r="AI1044" s="24"/>
      <c r="AJ1044" s="24"/>
      <c r="AK1044" s="24"/>
      <c r="AL1044" s="24"/>
      <c r="AM1044" s="24"/>
      <c r="AN1044" s="24"/>
      <c r="AO1044" s="24"/>
      <c r="AP1044" s="24"/>
      <c r="AQ1044" s="24"/>
      <c r="AR1044" s="24"/>
      <c r="AS1044" s="24"/>
      <c r="AT1044" s="24"/>
      <c r="AU1044" s="24"/>
      <c r="AV1044" s="24"/>
      <c r="AW1044" s="24"/>
    </row>
    <row r="1045" spans="1:49" ht="18" customHeight="1">
      <c r="A1045" s="14"/>
      <c r="B1045" s="15"/>
      <c r="M1045" s="24"/>
      <c r="N1045" s="24"/>
      <c r="O1045" s="24"/>
      <c r="P1045" s="24"/>
      <c r="Q1045" s="24"/>
      <c r="R1045" s="24"/>
      <c r="S1045" s="24"/>
      <c r="T1045" s="24"/>
      <c r="U1045" s="24"/>
      <c r="V1045" s="24"/>
      <c r="W1045" s="24"/>
      <c r="X1045" s="24"/>
      <c r="Y1045" s="24"/>
      <c r="Z1045" s="24"/>
      <c r="AA1045" s="24"/>
      <c r="AB1045" s="24"/>
      <c r="AC1045" s="24"/>
      <c r="AD1045" s="24"/>
      <c r="AE1045" s="24"/>
      <c r="AF1045" s="24"/>
      <c r="AG1045" s="24"/>
      <c r="AH1045" s="24"/>
      <c r="AI1045" s="24"/>
      <c r="AJ1045" s="24"/>
      <c r="AK1045" s="24"/>
      <c r="AL1045" s="24"/>
      <c r="AM1045" s="24"/>
      <c r="AN1045" s="24"/>
      <c r="AO1045" s="24"/>
      <c r="AP1045" s="24"/>
      <c r="AQ1045" s="24"/>
      <c r="AR1045" s="24"/>
      <c r="AS1045" s="24"/>
      <c r="AT1045" s="24"/>
      <c r="AU1045" s="24"/>
      <c r="AV1045" s="24"/>
      <c r="AW1045" s="24"/>
    </row>
    <row r="1046" spans="1:49" ht="18" customHeight="1">
      <c r="A1046" s="14"/>
      <c r="B1046" s="15"/>
      <c r="M1046" s="24"/>
      <c r="N1046" s="24"/>
      <c r="O1046" s="24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  <c r="Z1046" s="24"/>
      <c r="AA1046" s="24"/>
      <c r="AB1046" s="24"/>
      <c r="AC1046" s="24"/>
      <c r="AD1046" s="24"/>
      <c r="AE1046" s="24"/>
      <c r="AF1046" s="24"/>
      <c r="AG1046" s="24"/>
      <c r="AH1046" s="24"/>
      <c r="AI1046" s="24"/>
      <c r="AJ1046" s="24"/>
      <c r="AK1046" s="24"/>
      <c r="AL1046" s="24"/>
      <c r="AM1046" s="24"/>
      <c r="AN1046" s="24"/>
      <c r="AO1046" s="24"/>
      <c r="AP1046" s="24"/>
      <c r="AQ1046" s="24"/>
      <c r="AR1046" s="24"/>
      <c r="AS1046" s="24"/>
      <c r="AT1046" s="24"/>
      <c r="AU1046" s="24"/>
      <c r="AV1046" s="24"/>
      <c r="AW1046" s="24"/>
    </row>
    <row r="1047" spans="1:49" ht="18" customHeight="1">
      <c r="A1047" s="14"/>
      <c r="B1047" s="15"/>
      <c r="M1047" s="24"/>
      <c r="N1047" s="24"/>
      <c r="O1047" s="24"/>
      <c r="P1047" s="24"/>
      <c r="Q1047" s="24"/>
      <c r="R1047" s="24"/>
      <c r="S1047" s="24"/>
      <c r="T1047" s="24"/>
      <c r="U1047" s="24"/>
      <c r="V1047" s="24"/>
      <c r="W1047" s="24"/>
      <c r="X1047" s="24"/>
      <c r="Y1047" s="24"/>
      <c r="Z1047" s="24"/>
      <c r="AA1047" s="24"/>
      <c r="AB1047" s="24"/>
      <c r="AC1047" s="24"/>
      <c r="AD1047" s="24"/>
      <c r="AE1047" s="24"/>
      <c r="AF1047" s="24"/>
      <c r="AG1047" s="24"/>
      <c r="AH1047" s="24"/>
      <c r="AI1047" s="24"/>
      <c r="AJ1047" s="24"/>
      <c r="AK1047" s="24"/>
      <c r="AL1047" s="24"/>
      <c r="AM1047" s="24"/>
      <c r="AN1047" s="24"/>
      <c r="AO1047" s="24"/>
      <c r="AP1047" s="24"/>
      <c r="AQ1047" s="24"/>
      <c r="AR1047" s="24"/>
      <c r="AS1047" s="24"/>
      <c r="AT1047" s="24"/>
      <c r="AU1047" s="24"/>
      <c r="AV1047" s="24"/>
      <c r="AW1047" s="24"/>
    </row>
    <row r="1048" spans="1:49" ht="18" customHeight="1">
      <c r="A1048" s="14"/>
      <c r="B1048" s="15"/>
      <c r="M1048" s="24"/>
      <c r="N1048" s="24"/>
      <c r="O1048" s="24"/>
      <c r="P1048" s="24"/>
      <c r="Q1048" s="24"/>
      <c r="R1048" s="24"/>
      <c r="S1048" s="24"/>
      <c r="T1048" s="24"/>
      <c r="U1048" s="24"/>
      <c r="V1048" s="24"/>
      <c r="W1048" s="24"/>
      <c r="X1048" s="24"/>
      <c r="Y1048" s="24"/>
      <c r="Z1048" s="24"/>
      <c r="AA1048" s="24"/>
      <c r="AB1048" s="24"/>
      <c r="AC1048" s="24"/>
      <c r="AD1048" s="24"/>
      <c r="AE1048" s="24"/>
      <c r="AF1048" s="24"/>
      <c r="AG1048" s="24"/>
      <c r="AH1048" s="24"/>
      <c r="AI1048" s="24"/>
      <c r="AJ1048" s="24"/>
      <c r="AK1048" s="24"/>
      <c r="AL1048" s="24"/>
      <c r="AM1048" s="24"/>
      <c r="AN1048" s="24"/>
      <c r="AO1048" s="24"/>
      <c r="AP1048" s="24"/>
      <c r="AQ1048" s="24"/>
      <c r="AR1048" s="24"/>
      <c r="AS1048" s="24"/>
      <c r="AT1048" s="24"/>
      <c r="AU1048" s="24"/>
      <c r="AV1048" s="24"/>
      <c r="AW1048" s="24"/>
    </row>
    <row r="1049" spans="1:49" ht="18" customHeight="1">
      <c r="A1049" s="14"/>
      <c r="B1049" s="15"/>
      <c r="M1049" s="24"/>
      <c r="N1049" s="24"/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  <c r="Y1049" s="24"/>
      <c r="Z1049" s="24"/>
      <c r="AA1049" s="24"/>
      <c r="AB1049" s="24"/>
      <c r="AC1049" s="24"/>
      <c r="AD1049" s="24"/>
      <c r="AE1049" s="24"/>
      <c r="AF1049" s="24"/>
      <c r="AG1049" s="24"/>
      <c r="AH1049" s="24"/>
      <c r="AI1049" s="24"/>
      <c r="AJ1049" s="24"/>
      <c r="AK1049" s="24"/>
      <c r="AL1049" s="24"/>
      <c r="AM1049" s="24"/>
      <c r="AN1049" s="24"/>
      <c r="AO1049" s="24"/>
      <c r="AP1049" s="24"/>
      <c r="AQ1049" s="24"/>
      <c r="AR1049" s="24"/>
      <c r="AS1049" s="24"/>
      <c r="AT1049" s="24"/>
      <c r="AU1049" s="24"/>
      <c r="AV1049" s="24"/>
      <c r="AW1049" s="24"/>
    </row>
    <row r="1050" spans="1:49" ht="18" customHeight="1">
      <c r="A1050" s="14"/>
      <c r="B1050" s="15"/>
      <c r="M1050" s="24"/>
      <c r="N1050" s="24"/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  <c r="Y1050" s="24"/>
      <c r="Z1050" s="24"/>
      <c r="AA1050" s="24"/>
      <c r="AB1050" s="24"/>
      <c r="AC1050" s="24"/>
      <c r="AD1050" s="24"/>
      <c r="AE1050" s="24"/>
      <c r="AF1050" s="24"/>
      <c r="AG1050" s="24"/>
      <c r="AH1050" s="24"/>
      <c r="AI1050" s="24"/>
      <c r="AJ1050" s="24"/>
      <c r="AK1050" s="24"/>
      <c r="AL1050" s="24"/>
      <c r="AM1050" s="24"/>
      <c r="AN1050" s="24"/>
      <c r="AO1050" s="24"/>
      <c r="AP1050" s="24"/>
      <c r="AQ1050" s="24"/>
      <c r="AR1050" s="24"/>
      <c r="AS1050" s="24"/>
      <c r="AT1050" s="24"/>
      <c r="AU1050" s="24"/>
      <c r="AV1050" s="24"/>
      <c r="AW1050" s="24"/>
    </row>
    <row r="1051" spans="1:49" ht="18" customHeight="1">
      <c r="A1051" s="14"/>
      <c r="B1051" s="15"/>
      <c r="M1051" s="24"/>
      <c r="N1051" s="24"/>
      <c r="O1051" s="24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  <c r="Z1051" s="24"/>
      <c r="AA1051" s="24"/>
      <c r="AB1051" s="24"/>
      <c r="AC1051" s="24"/>
      <c r="AD1051" s="24"/>
      <c r="AE1051" s="24"/>
      <c r="AF1051" s="24"/>
      <c r="AG1051" s="24"/>
      <c r="AH1051" s="24"/>
      <c r="AI1051" s="24"/>
      <c r="AJ1051" s="24"/>
      <c r="AK1051" s="24"/>
      <c r="AL1051" s="24"/>
      <c r="AM1051" s="24"/>
      <c r="AN1051" s="24"/>
      <c r="AO1051" s="24"/>
      <c r="AP1051" s="24"/>
      <c r="AQ1051" s="24"/>
      <c r="AR1051" s="24"/>
      <c r="AS1051" s="24"/>
      <c r="AT1051" s="24"/>
      <c r="AU1051" s="24"/>
      <c r="AV1051" s="24"/>
      <c r="AW1051" s="24"/>
    </row>
    <row r="1052" spans="1:49" ht="18" customHeight="1">
      <c r="A1052" s="14"/>
      <c r="B1052" s="15"/>
      <c r="M1052" s="24"/>
      <c r="N1052" s="24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  <c r="Z1052" s="24"/>
      <c r="AA1052" s="24"/>
      <c r="AB1052" s="24"/>
      <c r="AC1052" s="24"/>
      <c r="AD1052" s="24"/>
      <c r="AE1052" s="24"/>
      <c r="AF1052" s="24"/>
      <c r="AG1052" s="24"/>
      <c r="AH1052" s="24"/>
      <c r="AI1052" s="24"/>
      <c r="AJ1052" s="24"/>
      <c r="AK1052" s="24"/>
      <c r="AL1052" s="24"/>
      <c r="AM1052" s="24"/>
      <c r="AN1052" s="24"/>
      <c r="AO1052" s="24"/>
      <c r="AP1052" s="24"/>
      <c r="AQ1052" s="24"/>
      <c r="AR1052" s="24"/>
      <c r="AS1052" s="24"/>
      <c r="AT1052" s="24"/>
      <c r="AU1052" s="24"/>
      <c r="AV1052" s="24"/>
      <c r="AW1052" s="24"/>
    </row>
    <row r="1053" spans="1:49" ht="18" customHeight="1">
      <c r="A1053" s="14"/>
      <c r="B1053" s="15"/>
      <c r="M1053" s="24"/>
      <c r="N1053" s="24"/>
      <c r="O1053" s="24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  <c r="Z1053" s="24"/>
      <c r="AA1053" s="24"/>
      <c r="AB1053" s="24"/>
      <c r="AC1053" s="24"/>
      <c r="AD1053" s="24"/>
      <c r="AE1053" s="24"/>
      <c r="AF1053" s="24"/>
      <c r="AG1053" s="24"/>
      <c r="AH1053" s="24"/>
      <c r="AI1053" s="24"/>
      <c r="AJ1053" s="24"/>
      <c r="AK1053" s="24"/>
      <c r="AL1053" s="24"/>
      <c r="AM1053" s="24"/>
      <c r="AN1053" s="24"/>
      <c r="AO1053" s="24"/>
      <c r="AP1053" s="24"/>
      <c r="AQ1053" s="24"/>
      <c r="AR1053" s="24"/>
      <c r="AS1053" s="24"/>
      <c r="AT1053" s="24"/>
      <c r="AU1053" s="24"/>
      <c r="AV1053" s="24"/>
      <c r="AW1053" s="24"/>
    </row>
    <row r="1054" spans="1:49" ht="18" customHeight="1">
      <c r="A1054" s="14"/>
      <c r="B1054" s="15"/>
      <c r="M1054" s="24"/>
      <c r="N1054" s="24"/>
      <c r="O1054" s="24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  <c r="Z1054" s="24"/>
      <c r="AA1054" s="24"/>
      <c r="AB1054" s="24"/>
      <c r="AC1054" s="24"/>
      <c r="AD1054" s="24"/>
      <c r="AE1054" s="24"/>
      <c r="AF1054" s="24"/>
      <c r="AG1054" s="24"/>
      <c r="AH1054" s="24"/>
      <c r="AI1054" s="24"/>
      <c r="AJ1054" s="24"/>
      <c r="AK1054" s="24"/>
      <c r="AL1054" s="24"/>
      <c r="AM1054" s="24"/>
      <c r="AN1054" s="24"/>
      <c r="AO1054" s="24"/>
      <c r="AP1054" s="24"/>
      <c r="AQ1054" s="24"/>
      <c r="AR1054" s="24"/>
      <c r="AS1054" s="24"/>
      <c r="AT1054" s="24"/>
      <c r="AU1054" s="24"/>
      <c r="AV1054" s="24"/>
      <c r="AW1054" s="24"/>
    </row>
    <row r="1055" spans="1:49" ht="18" customHeight="1">
      <c r="A1055" s="14"/>
      <c r="B1055" s="15"/>
      <c r="M1055" s="24"/>
      <c r="N1055" s="24"/>
      <c r="O1055" s="24"/>
      <c r="P1055" s="24"/>
      <c r="Q1055" s="24"/>
      <c r="R1055" s="24"/>
      <c r="S1055" s="24"/>
      <c r="T1055" s="24"/>
      <c r="U1055" s="24"/>
      <c r="V1055" s="24"/>
      <c r="W1055" s="24"/>
      <c r="X1055" s="24"/>
      <c r="Y1055" s="24"/>
      <c r="Z1055" s="24"/>
      <c r="AA1055" s="24"/>
      <c r="AB1055" s="24"/>
      <c r="AC1055" s="24"/>
      <c r="AD1055" s="24"/>
      <c r="AE1055" s="24"/>
      <c r="AF1055" s="24"/>
      <c r="AG1055" s="24"/>
      <c r="AH1055" s="24"/>
      <c r="AI1055" s="24"/>
      <c r="AJ1055" s="24"/>
      <c r="AK1055" s="24"/>
      <c r="AL1055" s="24"/>
      <c r="AM1055" s="24"/>
      <c r="AN1055" s="24"/>
      <c r="AO1055" s="24"/>
      <c r="AP1055" s="24"/>
      <c r="AQ1055" s="24"/>
      <c r="AR1055" s="24"/>
      <c r="AS1055" s="24"/>
      <c r="AT1055" s="24"/>
      <c r="AU1055" s="24"/>
      <c r="AV1055" s="24"/>
      <c r="AW1055" s="24"/>
    </row>
    <row r="1056" spans="1:49" ht="18" customHeight="1">
      <c r="A1056" s="14"/>
      <c r="B1056" s="15"/>
      <c r="M1056" s="24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  <c r="Y1056" s="24"/>
      <c r="Z1056" s="24"/>
      <c r="AA1056" s="24"/>
      <c r="AB1056" s="24"/>
      <c r="AC1056" s="24"/>
      <c r="AD1056" s="24"/>
      <c r="AE1056" s="24"/>
      <c r="AF1056" s="24"/>
      <c r="AG1056" s="24"/>
      <c r="AH1056" s="24"/>
      <c r="AI1056" s="24"/>
      <c r="AJ1056" s="24"/>
      <c r="AK1056" s="24"/>
      <c r="AL1056" s="24"/>
      <c r="AM1056" s="24"/>
      <c r="AN1056" s="24"/>
      <c r="AO1056" s="24"/>
      <c r="AP1056" s="24"/>
      <c r="AQ1056" s="24"/>
      <c r="AR1056" s="24"/>
      <c r="AS1056" s="24"/>
      <c r="AT1056" s="24"/>
      <c r="AU1056" s="24"/>
      <c r="AV1056" s="24"/>
      <c r="AW1056" s="24"/>
    </row>
    <row r="1057" spans="1:49" ht="18" customHeight="1">
      <c r="A1057" s="14"/>
      <c r="B1057" s="15"/>
      <c r="M1057" s="24"/>
      <c r="N1057" s="24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  <c r="Y1057" s="24"/>
      <c r="Z1057" s="24"/>
      <c r="AA1057" s="24"/>
      <c r="AB1057" s="24"/>
      <c r="AC1057" s="24"/>
      <c r="AD1057" s="24"/>
      <c r="AE1057" s="24"/>
      <c r="AF1057" s="24"/>
      <c r="AG1057" s="24"/>
      <c r="AH1057" s="24"/>
      <c r="AI1057" s="24"/>
      <c r="AJ1057" s="24"/>
      <c r="AK1057" s="24"/>
      <c r="AL1057" s="24"/>
      <c r="AM1057" s="24"/>
      <c r="AN1057" s="24"/>
      <c r="AO1057" s="24"/>
      <c r="AP1057" s="24"/>
      <c r="AQ1057" s="24"/>
      <c r="AR1057" s="24"/>
      <c r="AS1057" s="24"/>
      <c r="AT1057" s="24"/>
      <c r="AU1057" s="24"/>
      <c r="AV1057" s="24"/>
      <c r="AW1057" s="24"/>
    </row>
    <row r="1058" spans="1:49" ht="18" customHeight="1">
      <c r="A1058" s="14"/>
      <c r="B1058" s="15"/>
      <c r="M1058" s="24"/>
      <c r="N1058" s="24"/>
      <c r="O1058" s="24"/>
      <c r="P1058" s="24"/>
      <c r="Q1058" s="24"/>
      <c r="R1058" s="24"/>
      <c r="S1058" s="24"/>
      <c r="T1058" s="24"/>
      <c r="U1058" s="24"/>
      <c r="V1058" s="24"/>
      <c r="W1058" s="24"/>
      <c r="X1058" s="24"/>
      <c r="Y1058" s="24"/>
      <c r="Z1058" s="24"/>
      <c r="AA1058" s="24"/>
      <c r="AB1058" s="24"/>
      <c r="AC1058" s="24"/>
      <c r="AD1058" s="24"/>
      <c r="AE1058" s="24"/>
      <c r="AF1058" s="24"/>
      <c r="AG1058" s="24"/>
      <c r="AH1058" s="24"/>
      <c r="AI1058" s="24"/>
      <c r="AJ1058" s="24"/>
      <c r="AK1058" s="24"/>
      <c r="AL1058" s="24"/>
      <c r="AM1058" s="24"/>
      <c r="AN1058" s="24"/>
      <c r="AO1058" s="24"/>
      <c r="AP1058" s="24"/>
      <c r="AQ1058" s="24"/>
      <c r="AR1058" s="24"/>
      <c r="AS1058" s="24"/>
      <c r="AT1058" s="24"/>
      <c r="AU1058" s="24"/>
      <c r="AV1058" s="24"/>
      <c r="AW1058" s="24"/>
    </row>
    <row r="1059" spans="1:49" ht="18" customHeight="1">
      <c r="A1059" s="14"/>
      <c r="B1059" s="15"/>
      <c r="M1059" s="24"/>
      <c r="N1059" s="24"/>
      <c r="O1059" s="24"/>
      <c r="P1059" s="24"/>
      <c r="Q1059" s="24"/>
      <c r="R1059" s="24"/>
      <c r="S1059" s="24"/>
      <c r="T1059" s="24"/>
      <c r="U1059" s="24"/>
      <c r="V1059" s="24"/>
      <c r="W1059" s="24"/>
      <c r="X1059" s="24"/>
      <c r="Y1059" s="24"/>
      <c r="Z1059" s="24"/>
      <c r="AA1059" s="24"/>
      <c r="AB1059" s="24"/>
      <c r="AC1059" s="24"/>
      <c r="AD1059" s="24"/>
      <c r="AE1059" s="24"/>
      <c r="AF1059" s="24"/>
      <c r="AG1059" s="24"/>
      <c r="AH1059" s="24"/>
      <c r="AI1059" s="24"/>
      <c r="AJ1059" s="24"/>
      <c r="AK1059" s="24"/>
      <c r="AL1059" s="24"/>
      <c r="AM1059" s="24"/>
      <c r="AN1059" s="24"/>
      <c r="AO1059" s="24"/>
      <c r="AP1059" s="24"/>
      <c r="AQ1059" s="24"/>
      <c r="AR1059" s="24"/>
      <c r="AS1059" s="24"/>
      <c r="AT1059" s="24"/>
      <c r="AU1059" s="24"/>
      <c r="AV1059" s="24"/>
      <c r="AW1059" s="24"/>
    </row>
    <row r="1060" spans="1:49" ht="18" customHeight="1">
      <c r="A1060" s="14"/>
      <c r="B1060" s="15"/>
      <c r="M1060" s="24"/>
      <c r="N1060" s="24"/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  <c r="Z1060" s="24"/>
      <c r="AA1060" s="24"/>
      <c r="AB1060" s="24"/>
      <c r="AC1060" s="24"/>
      <c r="AD1060" s="24"/>
      <c r="AE1060" s="24"/>
      <c r="AF1060" s="24"/>
      <c r="AG1060" s="24"/>
      <c r="AH1060" s="24"/>
      <c r="AI1060" s="24"/>
      <c r="AJ1060" s="24"/>
      <c r="AK1060" s="24"/>
      <c r="AL1060" s="24"/>
      <c r="AM1060" s="24"/>
      <c r="AN1060" s="24"/>
      <c r="AO1060" s="24"/>
      <c r="AP1060" s="24"/>
      <c r="AQ1060" s="24"/>
      <c r="AR1060" s="24"/>
      <c r="AS1060" s="24"/>
      <c r="AT1060" s="24"/>
      <c r="AU1060" s="24"/>
      <c r="AV1060" s="24"/>
      <c r="AW1060" s="24"/>
    </row>
    <row r="1061" spans="1:49" ht="18" customHeight="1">
      <c r="A1061" s="14"/>
      <c r="B1061" s="15"/>
      <c r="M1061" s="24"/>
      <c r="N1061" s="24"/>
      <c r="O1061" s="24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  <c r="Z1061" s="24"/>
      <c r="AA1061" s="24"/>
      <c r="AB1061" s="24"/>
      <c r="AC1061" s="24"/>
      <c r="AD1061" s="24"/>
      <c r="AE1061" s="24"/>
      <c r="AF1061" s="24"/>
      <c r="AG1061" s="24"/>
      <c r="AH1061" s="24"/>
      <c r="AI1061" s="24"/>
      <c r="AJ1061" s="24"/>
      <c r="AK1061" s="24"/>
      <c r="AL1061" s="24"/>
      <c r="AM1061" s="24"/>
      <c r="AN1061" s="24"/>
      <c r="AO1061" s="24"/>
      <c r="AP1061" s="24"/>
      <c r="AQ1061" s="24"/>
      <c r="AR1061" s="24"/>
      <c r="AS1061" s="24"/>
      <c r="AT1061" s="24"/>
      <c r="AU1061" s="24"/>
      <c r="AV1061" s="24"/>
      <c r="AW1061" s="24"/>
    </row>
    <row r="1062" spans="1:49" ht="18" customHeight="1">
      <c r="A1062" s="14"/>
      <c r="B1062" s="15"/>
      <c r="M1062" s="24"/>
      <c r="N1062" s="24"/>
      <c r="O1062" s="24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  <c r="Z1062" s="24"/>
      <c r="AA1062" s="24"/>
      <c r="AB1062" s="24"/>
      <c r="AC1062" s="24"/>
      <c r="AD1062" s="24"/>
      <c r="AE1062" s="24"/>
      <c r="AF1062" s="24"/>
      <c r="AG1062" s="24"/>
      <c r="AH1062" s="24"/>
      <c r="AI1062" s="24"/>
      <c r="AJ1062" s="24"/>
      <c r="AK1062" s="24"/>
      <c r="AL1062" s="24"/>
      <c r="AM1062" s="24"/>
      <c r="AN1062" s="24"/>
      <c r="AO1062" s="24"/>
      <c r="AP1062" s="24"/>
      <c r="AQ1062" s="24"/>
      <c r="AR1062" s="24"/>
      <c r="AS1062" s="24"/>
      <c r="AT1062" s="24"/>
      <c r="AU1062" s="24"/>
      <c r="AV1062" s="24"/>
      <c r="AW1062" s="24"/>
    </row>
    <row r="1063" spans="1:49" ht="18" customHeight="1">
      <c r="A1063" s="14"/>
      <c r="B1063" s="15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  <c r="Z1063" s="24"/>
      <c r="AA1063" s="24"/>
      <c r="AB1063" s="24"/>
      <c r="AC1063" s="24"/>
      <c r="AD1063" s="24"/>
      <c r="AE1063" s="24"/>
      <c r="AF1063" s="24"/>
      <c r="AG1063" s="24"/>
      <c r="AH1063" s="24"/>
      <c r="AI1063" s="24"/>
      <c r="AJ1063" s="24"/>
      <c r="AK1063" s="24"/>
      <c r="AL1063" s="24"/>
      <c r="AM1063" s="24"/>
      <c r="AN1063" s="24"/>
      <c r="AO1063" s="24"/>
      <c r="AP1063" s="24"/>
      <c r="AQ1063" s="24"/>
      <c r="AR1063" s="24"/>
      <c r="AS1063" s="24"/>
      <c r="AT1063" s="24"/>
      <c r="AU1063" s="24"/>
      <c r="AV1063" s="24"/>
      <c r="AW1063" s="24"/>
    </row>
    <row r="1064" spans="1:49" ht="18" customHeight="1">
      <c r="A1064" s="14"/>
      <c r="B1064" s="15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  <c r="Z1064" s="24"/>
      <c r="AA1064" s="24"/>
      <c r="AB1064" s="24"/>
      <c r="AC1064" s="24"/>
      <c r="AD1064" s="24"/>
      <c r="AE1064" s="24"/>
      <c r="AF1064" s="24"/>
      <c r="AG1064" s="24"/>
      <c r="AH1064" s="24"/>
      <c r="AI1064" s="24"/>
      <c r="AJ1064" s="24"/>
      <c r="AK1064" s="24"/>
      <c r="AL1064" s="24"/>
      <c r="AM1064" s="24"/>
      <c r="AN1064" s="24"/>
      <c r="AO1064" s="24"/>
      <c r="AP1064" s="24"/>
      <c r="AQ1064" s="24"/>
      <c r="AR1064" s="24"/>
      <c r="AS1064" s="24"/>
      <c r="AT1064" s="24"/>
      <c r="AU1064" s="24"/>
      <c r="AV1064" s="24"/>
      <c r="AW1064" s="24"/>
    </row>
    <row r="1065" spans="1:49" ht="18" customHeight="1">
      <c r="A1065" s="14"/>
      <c r="B1065" s="15"/>
      <c r="M1065" s="24"/>
      <c r="N1065" s="24"/>
      <c r="O1065" s="24"/>
      <c r="P1065" s="24"/>
      <c r="Q1065" s="24"/>
      <c r="R1065" s="24"/>
      <c r="S1065" s="24"/>
      <c r="T1065" s="24"/>
      <c r="U1065" s="24"/>
      <c r="V1065" s="24"/>
      <c r="W1065" s="24"/>
      <c r="X1065" s="24"/>
      <c r="Y1065" s="24"/>
      <c r="Z1065" s="24"/>
      <c r="AA1065" s="24"/>
      <c r="AB1065" s="24"/>
      <c r="AC1065" s="24"/>
      <c r="AD1065" s="24"/>
      <c r="AE1065" s="24"/>
      <c r="AF1065" s="24"/>
      <c r="AG1065" s="24"/>
      <c r="AH1065" s="24"/>
      <c r="AI1065" s="24"/>
      <c r="AJ1065" s="24"/>
      <c r="AK1065" s="24"/>
      <c r="AL1065" s="24"/>
      <c r="AM1065" s="24"/>
      <c r="AN1065" s="24"/>
      <c r="AO1065" s="24"/>
      <c r="AP1065" s="24"/>
      <c r="AQ1065" s="24"/>
      <c r="AR1065" s="24"/>
      <c r="AS1065" s="24"/>
      <c r="AT1065" s="24"/>
      <c r="AU1065" s="24"/>
      <c r="AV1065" s="24"/>
      <c r="AW1065" s="24"/>
    </row>
    <row r="1066" spans="1:49" ht="18" customHeight="1">
      <c r="A1066" s="14"/>
      <c r="B1066" s="15"/>
      <c r="M1066" s="24"/>
      <c r="N1066" s="24"/>
      <c r="O1066" s="24"/>
      <c r="P1066" s="24"/>
      <c r="Q1066" s="24"/>
      <c r="R1066" s="24"/>
      <c r="S1066" s="24"/>
      <c r="T1066" s="24"/>
      <c r="U1066" s="24"/>
      <c r="V1066" s="24"/>
      <c r="W1066" s="24"/>
      <c r="X1066" s="24"/>
      <c r="Y1066" s="24"/>
      <c r="Z1066" s="24"/>
      <c r="AA1066" s="24"/>
      <c r="AB1066" s="24"/>
      <c r="AC1066" s="24"/>
      <c r="AD1066" s="24"/>
      <c r="AE1066" s="24"/>
      <c r="AF1066" s="24"/>
      <c r="AG1066" s="24"/>
      <c r="AH1066" s="24"/>
      <c r="AI1066" s="24"/>
      <c r="AJ1066" s="24"/>
      <c r="AK1066" s="24"/>
      <c r="AL1066" s="24"/>
      <c r="AM1066" s="24"/>
      <c r="AN1066" s="24"/>
      <c r="AO1066" s="24"/>
      <c r="AP1066" s="24"/>
      <c r="AQ1066" s="24"/>
      <c r="AR1066" s="24"/>
      <c r="AS1066" s="24"/>
      <c r="AT1066" s="24"/>
      <c r="AU1066" s="24"/>
      <c r="AV1066" s="24"/>
      <c r="AW1066" s="24"/>
    </row>
    <row r="1067" spans="1:49" ht="18" customHeight="1">
      <c r="A1067" s="14"/>
      <c r="B1067" s="15"/>
      <c r="M1067" s="24"/>
      <c r="N1067" s="24"/>
      <c r="O1067" s="24"/>
      <c r="P1067" s="24"/>
      <c r="Q1067" s="24"/>
      <c r="R1067" s="24"/>
      <c r="S1067" s="24"/>
      <c r="T1067" s="24"/>
      <c r="U1067" s="24"/>
      <c r="V1067" s="24"/>
      <c r="W1067" s="24"/>
      <c r="X1067" s="24"/>
      <c r="Y1067" s="24"/>
      <c r="Z1067" s="24"/>
      <c r="AA1067" s="24"/>
      <c r="AB1067" s="24"/>
      <c r="AC1067" s="24"/>
      <c r="AD1067" s="24"/>
      <c r="AE1067" s="24"/>
      <c r="AF1067" s="24"/>
      <c r="AG1067" s="24"/>
      <c r="AH1067" s="24"/>
      <c r="AI1067" s="24"/>
      <c r="AJ1067" s="24"/>
      <c r="AK1067" s="24"/>
      <c r="AL1067" s="24"/>
      <c r="AM1067" s="24"/>
      <c r="AN1067" s="24"/>
      <c r="AO1067" s="24"/>
      <c r="AP1067" s="24"/>
      <c r="AQ1067" s="24"/>
      <c r="AR1067" s="24"/>
      <c r="AS1067" s="24"/>
      <c r="AT1067" s="24"/>
      <c r="AU1067" s="24"/>
      <c r="AV1067" s="24"/>
      <c r="AW1067" s="24"/>
    </row>
    <row r="1068" spans="1:49" ht="18" customHeight="1">
      <c r="A1068" s="14"/>
      <c r="B1068" s="15"/>
      <c r="M1068" s="24"/>
      <c r="N1068" s="24"/>
      <c r="O1068" s="24"/>
      <c r="P1068" s="24"/>
      <c r="Q1068" s="24"/>
      <c r="R1068" s="24"/>
      <c r="S1068" s="24"/>
      <c r="T1068" s="24"/>
      <c r="U1068" s="24"/>
      <c r="V1068" s="24"/>
      <c r="W1068" s="24"/>
      <c r="X1068" s="24"/>
      <c r="Y1068" s="24"/>
      <c r="Z1068" s="24"/>
      <c r="AA1068" s="24"/>
      <c r="AB1068" s="24"/>
      <c r="AC1068" s="24"/>
      <c r="AD1068" s="24"/>
      <c r="AE1068" s="24"/>
      <c r="AF1068" s="24"/>
      <c r="AG1068" s="24"/>
      <c r="AH1068" s="24"/>
      <c r="AI1068" s="24"/>
      <c r="AJ1068" s="24"/>
      <c r="AK1068" s="24"/>
      <c r="AL1068" s="24"/>
      <c r="AM1068" s="24"/>
      <c r="AN1068" s="24"/>
      <c r="AO1068" s="24"/>
      <c r="AP1068" s="24"/>
      <c r="AQ1068" s="24"/>
      <c r="AR1068" s="24"/>
      <c r="AS1068" s="24"/>
      <c r="AT1068" s="24"/>
      <c r="AU1068" s="24"/>
      <c r="AV1068" s="24"/>
      <c r="AW1068" s="24"/>
    </row>
    <row r="1069" spans="1:49" ht="18" customHeight="1">
      <c r="A1069" s="14"/>
      <c r="B1069" s="15"/>
      <c r="M1069" s="24"/>
      <c r="N1069" s="24"/>
      <c r="O1069" s="24"/>
      <c r="P1069" s="24"/>
      <c r="Q1069" s="24"/>
      <c r="R1069" s="24"/>
      <c r="S1069" s="24"/>
      <c r="T1069" s="24"/>
      <c r="U1069" s="24"/>
      <c r="V1069" s="24"/>
      <c r="W1069" s="24"/>
      <c r="X1069" s="24"/>
      <c r="Y1069" s="24"/>
      <c r="Z1069" s="24"/>
      <c r="AA1069" s="24"/>
      <c r="AB1069" s="24"/>
      <c r="AC1069" s="24"/>
      <c r="AD1069" s="24"/>
      <c r="AE1069" s="24"/>
      <c r="AF1069" s="24"/>
      <c r="AG1069" s="24"/>
      <c r="AH1069" s="24"/>
      <c r="AI1069" s="24"/>
      <c r="AJ1069" s="24"/>
      <c r="AK1069" s="24"/>
      <c r="AL1069" s="24"/>
      <c r="AM1069" s="24"/>
      <c r="AN1069" s="24"/>
      <c r="AO1069" s="24"/>
      <c r="AP1069" s="24"/>
      <c r="AQ1069" s="24"/>
      <c r="AR1069" s="24"/>
      <c r="AS1069" s="24"/>
      <c r="AT1069" s="24"/>
      <c r="AU1069" s="24"/>
      <c r="AV1069" s="24"/>
      <c r="AW1069" s="24"/>
    </row>
    <row r="1070" spans="1:49" ht="18" customHeight="1">
      <c r="A1070" s="14"/>
      <c r="B1070" s="15"/>
      <c r="M1070" s="24"/>
      <c r="N1070" s="24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  <c r="Y1070" s="24"/>
      <c r="Z1070" s="24"/>
      <c r="AA1070" s="24"/>
      <c r="AB1070" s="24"/>
      <c r="AC1070" s="24"/>
      <c r="AD1070" s="24"/>
      <c r="AE1070" s="24"/>
      <c r="AF1070" s="24"/>
      <c r="AG1070" s="24"/>
      <c r="AH1070" s="24"/>
      <c r="AI1070" s="24"/>
      <c r="AJ1070" s="24"/>
      <c r="AK1070" s="24"/>
      <c r="AL1070" s="24"/>
      <c r="AM1070" s="24"/>
      <c r="AN1070" s="24"/>
      <c r="AO1070" s="24"/>
      <c r="AP1070" s="24"/>
      <c r="AQ1070" s="24"/>
      <c r="AR1070" s="24"/>
      <c r="AS1070" s="24"/>
      <c r="AT1070" s="24"/>
      <c r="AU1070" s="24"/>
      <c r="AV1070" s="24"/>
      <c r="AW1070" s="24"/>
    </row>
    <row r="1071" spans="1:49" ht="18" customHeight="1">
      <c r="A1071" s="14"/>
      <c r="B1071" s="15"/>
      <c r="M1071" s="24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  <c r="Z1071" s="24"/>
      <c r="AA1071" s="24"/>
      <c r="AB1071" s="24"/>
      <c r="AC1071" s="24"/>
      <c r="AD1071" s="24"/>
      <c r="AE1071" s="24"/>
      <c r="AF1071" s="24"/>
      <c r="AG1071" s="24"/>
      <c r="AH1071" s="24"/>
      <c r="AI1071" s="24"/>
      <c r="AJ1071" s="24"/>
      <c r="AK1071" s="24"/>
      <c r="AL1071" s="24"/>
      <c r="AM1071" s="24"/>
      <c r="AN1071" s="24"/>
      <c r="AO1071" s="24"/>
      <c r="AP1071" s="24"/>
      <c r="AQ1071" s="24"/>
      <c r="AR1071" s="24"/>
      <c r="AS1071" s="24"/>
      <c r="AT1071" s="24"/>
      <c r="AU1071" s="24"/>
      <c r="AV1071" s="24"/>
      <c r="AW1071" s="24"/>
    </row>
    <row r="1072" spans="1:49" ht="18" customHeight="1">
      <c r="A1072" s="14"/>
      <c r="B1072" s="15"/>
      <c r="M1072" s="24"/>
      <c r="N1072" s="24"/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  <c r="Z1072" s="24"/>
      <c r="AA1072" s="24"/>
      <c r="AB1072" s="24"/>
      <c r="AC1072" s="24"/>
      <c r="AD1072" s="24"/>
      <c r="AE1072" s="24"/>
      <c r="AF1072" s="24"/>
      <c r="AG1072" s="24"/>
      <c r="AH1072" s="24"/>
      <c r="AI1072" s="24"/>
      <c r="AJ1072" s="24"/>
      <c r="AK1072" s="24"/>
      <c r="AL1072" s="24"/>
      <c r="AM1072" s="24"/>
      <c r="AN1072" s="24"/>
      <c r="AO1072" s="24"/>
      <c r="AP1072" s="24"/>
      <c r="AQ1072" s="24"/>
      <c r="AR1072" s="24"/>
      <c r="AS1072" s="24"/>
      <c r="AT1072" s="24"/>
      <c r="AU1072" s="24"/>
      <c r="AV1072" s="24"/>
      <c r="AW1072" s="24"/>
    </row>
    <row r="1073" spans="1:49" ht="18" customHeight="1">
      <c r="A1073" s="14"/>
      <c r="B1073" s="15"/>
      <c r="M1073" s="24"/>
      <c r="N1073" s="24"/>
      <c r="O1073" s="24"/>
      <c r="P1073" s="24"/>
      <c r="Q1073" s="24"/>
      <c r="R1073" s="24"/>
      <c r="S1073" s="24"/>
      <c r="T1073" s="24"/>
      <c r="U1073" s="24"/>
      <c r="V1073" s="24"/>
      <c r="W1073" s="24"/>
      <c r="X1073" s="24"/>
      <c r="Y1073" s="24"/>
      <c r="Z1073" s="24"/>
      <c r="AA1073" s="24"/>
      <c r="AB1073" s="24"/>
      <c r="AC1073" s="24"/>
      <c r="AD1073" s="24"/>
      <c r="AE1073" s="24"/>
      <c r="AF1073" s="24"/>
      <c r="AG1073" s="24"/>
      <c r="AH1073" s="24"/>
      <c r="AI1073" s="24"/>
      <c r="AJ1073" s="24"/>
      <c r="AK1073" s="24"/>
      <c r="AL1073" s="24"/>
      <c r="AM1073" s="24"/>
      <c r="AN1073" s="24"/>
      <c r="AO1073" s="24"/>
      <c r="AP1073" s="24"/>
      <c r="AQ1073" s="24"/>
      <c r="AR1073" s="24"/>
      <c r="AS1073" s="24"/>
      <c r="AT1073" s="24"/>
      <c r="AU1073" s="24"/>
      <c r="AV1073" s="24"/>
      <c r="AW1073" s="24"/>
    </row>
    <row r="1074" spans="1:49" ht="18" customHeight="1">
      <c r="A1074" s="14"/>
      <c r="B1074" s="15"/>
      <c r="M1074" s="24"/>
      <c r="N1074" s="24"/>
      <c r="O1074" s="24"/>
      <c r="P1074" s="24"/>
      <c r="Q1074" s="24"/>
      <c r="R1074" s="24"/>
      <c r="S1074" s="24"/>
      <c r="T1074" s="24"/>
      <c r="U1074" s="24"/>
      <c r="V1074" s="24"/>
      <c r="W1074" s="24"/>
      <c r="X1074" s="24"/>
      <c r="Y1074" s="24"/>
      <c r="Z1074" s="24"/>
      <c r="AA1074" s="24"/>
      <c r="AB1074" s="24"/>
      <c r="AC1074" s="24"/>
      <c r="AD1074" s="24"/>
      <c r="AE1074" s="24"/>
      <c r="AF1074" s="24"/>
      <c r="AG1074" s="24"/>
      <c r="AH1074" s="24"/>
      <c r="AI1074" s="24"/>
      <c r="AJ1074" s="24"/>
      <c r="AK1074" s="24"/>
      <c r="AL1074" s="24"/>
      <c r="AM1074" s="24"/>
      <c r="AN1074" s="24"/>
      <c r="AO1074" s="24"/>
      <c r="AP1074" s="24"/>
      <c r="AQ1074" s="24"/>
      <c r="AR1074" s="24"/>
      <c r="AS1074" s="24"/>
      <c r="AT1074" s="24"/>
      <c r="AU1074" s="24"/>
      <c r="AV1074" s="24"/>
      <c r="AW1074" s="24"/>
    </row>
    <row r="1075" spans="1:49" ht="18" customHeight="1">
      <c r="A1075" s="14"/>
      <c r="B1075" s="15"/>
      <c r="M1075" s="24"/>
      <c r="N1075" s="24"/>
      <c r="O1075" s="24"/>
      <c r="P1075" s="24"/>
      <c r="Q1075" s="24"/>
      <c r="R1075" s="24"/>
      <c r="S1075" s="24"/>
      <c r="T1075" s="24"/>
      <c r="U1075" s="24"/>
      <c r="V1075" s="24"/>
      <c r="W1075" s="24"/>
      <c r="X1075" s="24"/>
      <c r="Y1075" s="24"/>
      <c r="Z1075" s="24"/>
      <c r="AA1075" s="24"/>
      <c r="AB1075" s="24"/>
      <c r="AC1075" s="24"/>
      <c r="AD1075" s="24"/>
      <c r="AE1075" s="24"/>
      <c r="AF1075" s="24"/>
      <c r="AG1075" s="24"/>
      <c r="AH1075" s="24"/>
      <c r="AI1075" s="24"/>
      <c r="AJ1075" s="24"/>
      <c r="AK1075" s="24"/>
      <c r="AL1075" s="24"/>
      <c r="AM1075" s="24"/>
      <c r="AN1075" s="24"/>
      <c r="AO1075" s="24"/>
      <c r="AP1075" s="24"/>
      <c r="AQ1075" s="24"/>
      <c r="AR1075" s="24"/>
      <c r="AS1075" s="24"/>
      <c r="AT1075" s="24"/>
      <c r="AU1075" s="24"/>
      <c r="AV1075" s="24"/>
      <c r="AW1075" s="24"/>
    </row>
    <row r="1076" spans="1:49" ht="18" customHeight="1">
      <c r="A1076" s="14"/>
      <c r="B1076" s="15"/>
      <c r="M1076" s="24"/>
      <c r="N1076" s="24"/>
      <c r="O1076" s="24"/>
      <c r="P1076" s="24"/>
      <c r="Q1076" s="24"/>
      <c r="R1076" s="24"/>
      <c r="S1076" s="24"/>
      <c r="T1076" s="24"/>
      <c r="U1076" s="24"/>
      <c r="V1076" s="24"/>
      <c r="W1076" s="24"/>
      <c r="X1076" s="24"/>
      <c r="Y1076" s="24"/>
      <c r="Z1076" s="24"/>
      <c r="AA1076" s="24"/>
      <c r="AB1076" s="24"/>
      <c r="AC1076" s="24"/>
      <c r="AD1076" s="24"/>
      <c r="AE1076" s="24"/>
      <c r="AF1076" s="24"/>
      <c r="AG1076" s="24"/>
      <c r="AH1076" s="24"/>
      <c r="AI1076" s="24"/>
      <c r="AJ1076" s="24"/>
      <c r="AK1076" s="24"/>
      <c r="AL1076" s="24"/>
      <c r="AM1076" s="24"/>
      <c r="AN1076" s="24"/>
      <c r="AO1076" s="24"/>
      <c r="AP1076" s="24"/>
      <c r="AQ1076" s="24"/>
      <c r="AR1076" s="24"/>
      <c r="AS1076" s="24"/>
      <c r="AT1076" s="24"/>
      <c r="AU1076" s="24"/>
      <c r="AV1076" s="24"/>
      <c r="AW1076" s="24"/>
    </row>
    <row r="1077" spans="1:49" ht="18" customHeight="1">
      <c r="A1077" s="14"/>
      <c r="B1077" s="15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  <c r="Z1077" s="24"/>
      <c r="AA1077" s="24"/>
      <c r="AB1077" s="24"/>
      <c r="AC1077" s="24"/>
      <c r="AD1077" s="24"/>
      <c r="AE1077" s="24"/>
      <c r="AF1077" s="24"/>
      <c r="AG1077" s="24"/>
      <c r="AH1077" s="24"/>
      <c r="AI1077" s="24"/>
      <c r="AJ1077" s="24"/>
      <c r="AK1077" s="24"/>
      <c r="AL1077" s="24"/>
      <c r="AM1077" s="24"/>
      <c r="AN1077" s="24"/>
      <c r="AO1077" s="24"/>
      <c r="AP1077" s="24"/>
      <c r="AQ1077" s="24"/>
      <c r="AR1077" s="24"/>
      <c r="AS1077" s="24"/>
      <c r="AT1077" s="24"/>
      <c r="AU1077" s="24"/>
      <c r="AV1077" s="24"/>
      <c r="AW1077" s="24"/>
    </row>
    <row r="1078" spans="1:49" ht="18" customHeight="1">
      <c r="A1078" s="14"/>
      <c r="B1078" s="15"/>
      <c r="M1078" s="24"/>
      <c r="N1078" s="24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  <c r="Y1078" s="24"/>
      <c r="Z1078" s="24"/>
      <c r="AA1078" s="24"/>
      <c r="AB1078" s="24"/>
      <c r="AC1078" s="24"/>
      <c r="AD1078" s="24"/>
      <c r="AE1078" s="24"/>
      <c r="AF1078" s="24"/>
      <c r="AG1078" s="24"/>
      <c r="AH1078" s="24"/>
      <c r="AI1078" s="24"/>
      <c r="AJ1078" s="24"/>
      <c r="AK1078" s="24"/>
      <c r="AL1078" s="24"/>
      <c r="AM1078" s="24"/>
      <c r="AN1078" s="24"/>
      <c r="AO1078" s="24"/>
      <c r="AP1078" s="24"/>
      <c r="AQ1078" s="24"/>
      <c r="AR1078" s="24"/>
      <c r="AS1078" s="24"/>
      <c r="AT1078" s="24"/>
      <c r="AU1078" s="24"/>
      <c r="AV1078" s="24"/>
      <c r="AW1078" s="24"/>
    </row>
    <row r="1079" spans="1:49" ht="18" customHeight="1">
      <c r="A1079" s="14"/>
      <c r="B1079" s="15"/>
      <c r="M1079" s="24"/>
      <c r="N1079" s="24"/>
      <c r="O1079" s="24"/>
      <c r="P1079" s="24"/>
      <c r="Q1079" s="24"/>
      <c r="R1079" s="24"/>
      <c r="S1079" s="24"/>
      <c r="T1079" s="24"/>
      <c r="U1079" s="24"/>
      <c r="V1079" s="24"/>
      <c r="W1079" s="24"/>
      <c r="X1079" s="24"/>
      <c r="Y1079" s="24"/>
      <c r="Z1079" s="24"/>
      <c r="AA1079" s="24"/>
      <c r="AB1079" s="24"/>
      <c r="AC1079" s="24"/>
      <c r="AD1079" s="24"/>
      <c r="AE1079" s="24"/>
      <c r="AF1079" s="24"/>
      <c r="AG1079" s="24"/>
      <c r="AH1079" s="24"/>
      <c r="AI1079" s="24"/>
      <c r="AJ1079" s="24"/>
      <c r="AK1079" s="24"/>
      <c r="AL1079" s="24"/>
      <c r="AM1079" s="24"/>
      <c r="AN1079" s="24"/>
      <c r="AO1079" s="24"/>
      <c r="AP1079" s="24"/>
      <c r="AQ1079" s="24"/>
      <c r="AR1079" s="24"/>
      <c r="AS1079" s="24"/>
      <c r="AT1079" s="24"/>
      <c r="AU1079" s="24"/>
      <c r="AV1079" s="24"/>
      <c r="AW1079" s="24"/>
    </row>
    <row r="1080" spans="1:49" ht="18" customHeight="1">
      <c r="A1080" s="14"/>
      <c r="B1080" s="15"/>
      <c r="M1080" s="24"/>
      <c r="N1080" s="24"/>
      <c r="O1080" s="24"/>
      <c r="P1080" s="24"/>
      <c r="Q1080" s="24"/>
      <c r="R1080" s="24"/>
      <c r="S1080" s="24"/>
      <c r="T1080" s="24"/>
      <c r="U1080" s="24"/>
      <c r="V1080" s="24"/>
      <c r="W1080" s="24"/>
      <c r="X1080" s="24"/>
      <c r="Y1080" s="24"/>
      <c r="Z1080" s="24"/>
      <c r="AA1080" s="24"/>
      <c r="AB1080" s="24"/>
      <c r="AC1080" s="24"/>
      <c r="AD1080" s="24"/>
      <c r="AE1080" s="24"/>
      <c r="AF1080" s="24"/>
      <c r="AG1080" s="24"/>
      <c r="AH1080" s="24"/>
      <c r="AI1080" s="24"/>
      <c r="AJ1080" s="24"/>
      <c r="AK1080" s="24"/>
      <c r="AL1080" s="24"/>
      <c r="AM1080" s="24"/>
      <c r="AN1080" s="24"/>
      <c r="AO1080" s="24"/>
      <c r="AP1080" s="24"/>
      <c r="AQ1080" s="24"/>
      <c r="AR1080" s="24"/>
      <c r="AS1080" s="24"/>
      <c r="AT1080" s="24"/>
      <c r="AU1080" s="24"/>
      <c r="AV1080" s="24"/>
      <c r="AW1080" s="24"/>
    </row>
    <row r="1081" spans="1:49" ht="18" customHeight="1">
      <c r="A1081" s="14"/>
      <c r="B1081" s="15"/>
      <c r="M1081" s="24"/>
      <c r="N1081" s="24"/>
      <c r="O1081" s="24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  <c r="Z1081" s="24"/>
      <c r="AA1081" s="24"/>
      <c r="AB1081" s="24"/>
      <c r="AC1081" s="24"/>
      <c r="AD1081" s="24"/>
      <c r="AE1081" s="24"/>
      <c r="AF1081" s="24"/>
      <c r="AG1081" s="24"/>
      <c r="AH1081" s="24"/>
      <c r="AI1081" s="24"/>
      <c r="AJ1081" s="24"/>
      <c r="AK1081" s="24"/>
      <c r="AL1081" s="24"/>
      <c r="AM1081" s="24"/>
      <c r="AN1081" s="24"/>
      <c r="AO1081" s="24"/>
      <c r="AP1081" s="24"/>
      <c r="AQ1081" s="24"/>
      <c r="AR1081" s="24"/>
      <c r="AS1081" s="24"/>
      <c r="AT1081" s="24"/>
      <c r="AU1081" s="24"/>
      <c r="AV1081" s="24"/>
      <c r="AW1081" s="24"/>
    </row>
    <row r="1082" spans="1:49" ht="18" customHeight="1">
      <c r="A1082" s="14"/>
      <c r="B1082" s="15"/>
      <c r="M1082" s="24"/>
      <c r="N1082" s="24"/>
      <c r="O1082" s="24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  <c r="Z1082" s="24"/>
      <c r="AA1082" s="24"/>
      <c r="AB1082" s="24"/>
      <c r="AC1082" s="24"/>
      <c r="AD1082" s="24"/>
      <c r="AE1082" s="24"/>
      <c r="AF1082" s="24"/>
      <c r="AG1082" s="24"/>
      <c r="AH1082" s="24"/>
      <c r="AI1082" s="24"/>
      <c r="AJ1082" s="24"/>
      <c r="AK1082" s="24"/>
      <c r="AL1082" s="24"/>
      <c r="AM1082" s="24"/>
      <c r="AN1082" s="24"/>
      <c r="AO1082" s="24"/>
      <c r="AP1082" s="24"/>
      <c r="AQ1082" s="24"/>
      <c r="AR1082" s="24"/>
      <c r="AS1082" s="24"/>
      <c r="AT1082" s="24"/>
      <c r="AU1082" s="24"/>
      <c r="AV1082" s="24"/>
      <c r="AW1082" s="24"/>
    </row>
    <row r="1083" spans="1:49" ht="18" customHeight="1">
      <c r="A1083" s="14"/>
      <c r="B1083" s="15"/>
      <c r="M1083" s="24"/>
      <c r="N1083" s="24"/>
      <c r="O1083" s="24"/>
      <c r="P1083" s="24"/>
      <c r="Q1083" s="24"/>
      <c r="R1083" s="24"/>
      <c r="S1083" s="24"/>
      <c r="T1083" s="24"/>
      <c r="U1083" s="24"/>
      <c r="V1083" s="24"/>
      <c r="W1083" s="24"/>
      <c r="X1083" s="24"/>
      <c r="Y1083" s="24"/>
      <c r="Z1083" s="24"/>
      <c r="AA1083" s="24"/>
      <c r="AB1083" s="24"/>
      <c r="AC1083" s="24"/>
      <c r="AD1083" s="24"/>
      <c r="AE1083" s="24"/>
      <c r="AF1083" s="24"/>
      <c r="AG1083" s="24"/>
      <c r="AH1083" s="24"/>
      <c r="AI1083" s="24"/>
      <c r="AJ1083" s="24"/>
      <c r="AK1083" s="24"/>
      <c r="AL1083" s="24"/>
      <c r="AM1083" s="24"/>
      <c r="AN1083" s="24"/>
      <c r="AO1083" s="24"/>
      <c r="AP1083" s="24"/>
      <c r="AQ1083" s="24"/>
      <c r="AR1083" s="24"/>
      <c r="AS1083" s="24"/>
      <c r="AT1083" s="24"/>
      <c r="AU1083" s="24"/>
      <c r="AV1083" s="24"/>
      <c r="AW1083" s="24"/>
    </row>
    <row r="1084" spans="1:49" ht="18" customHeight="1">
      <c r="A1084" s="14"/>
      <c r="B1084" s="15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  <c r="Z1084" s="24"/>
      <c r="AA1084" s="24"/>
      <c r="AB1084" s="24"/>
      <c r="AC1084" s="24"/>
      <c r="AD1084" s="24"/>
      <c r="AE1084" s="24"/>
      <c r="AF1084" s="24"/>
      <c r="AG1084" s="24"/>
      <c r="AH1084" s="24"/>
      <c r="AI1084" s="24"/>
      <c r="AJ1084" s="24"/>
      <c r="AK1084" s="24"/>
      <c r="AL1084" s="24"/>
      <c r="AM1084" s="24"/>
      <c r="AN1084" s="24"/>
      <c r="AO1084" s="24"/>
      <c r="AP1084" s="24"/>
      <c r="AQ1084" s="24"/>
      <c r="AR1084" s="24"/>
      <c r="AS1084" s="24"/>
      <c r="AT1084" s="24"/>
      <c r="AU1084" s="24"/>
      <c r="AV1084" s="24"/>
      <c r="AW1084" s="24"/>
    </row>
    <row r="1085" spans="1:49" ht="18" customHeight="1">
      <c r="A1085" s="14"/>
      <c r="B1085" s="15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  <c r="AT1085" s="24"/>
      <c r="AU1085" s="24"/>
      <c r="AV1085" s="24"/>
      <c r="AW1085" s="24"/>
    </row>
    <row r="1086" spans="1:49" ht="18" customHeight="1">
      <c r="A1086" s="14"/>
      <c r="B1086" s="15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  <c r="AT1086" s="24"/>
      <c r="AU1086" s="24"/>
      <c r="AV1086" s="24"/>
      <c r="AW1086" s="24"/>
    </row>
    <row r="1087" spans="1:49" ht="18" customHeight="1">
      <c r="A1087" s="14"/>
      <c r="B1087" s="15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</row>
    <row r="1088" spans="1:49" ht="18" customHeight="1">
      <c r="A1088" s="14"/>
      <c r="B1088" s="15"/>
      <c r="M1088" s="24"/>
      <c r="N1088" s="24"/>
      <c r="O1088" s="24"/>
      <c r="P1088" s="24"/>
      <c r="Q1088" s="24"/>
      <c r="R1088" s="24"/>
      <c r="S1088" s="24"/>
      <c r="T1088" s="24"/>
      <c r="U1088" s="24"/>
      <c r="V1088" s="24"/>
      <c r="W1088" s="24"/>
      <c r="X1088" s="24"/>
      <c r="Y1088" s="24"/>
      <c r="Z1088" s="24"/>
      <c r="AA1088" s="24"/>
      <c r="AB1088" s="24"/>
      <c r="AC1088" s="24"/>
      <c r="AD1088" s="24"/>
      <c r="AE1088" s="24"/>
      <c r="AF1088" s="24"/>
      <c r="AG1088" s="24"/>
      <c r="AH1088" s="24"/>
      <c r="AI1088" s="24"/>
      <c r="AJ1088" s="24"/>
      <c r="AK1088" s="24"/>
      <c r="AL1088" s="24"/>
      <c r="AM1088" s="24"/>
      <c r="AN1088" s="24"/>
      <c r="AO1088" s="24"/>
      <c r="AP1088" s="24"/>
      <c r="AQ1088" s="24"/>
      <c r="AR1088" s="24"/>
      <c r="AS1088" s="24"/>
      <c r="AT1088" s="24"/>
      <c r="AU1088" s="24"/>
      <c r="AV1088" s="24"/>
      <c r="AW1088" s="24"/>
    </row>
    <row r="1089" spans="1:49" ht="18" customHeight="1">
      <c r="A1089" s="14"/>
      <c r="B1089" s="15"/>
      <c r="M1089" s="24"/>
      <c r="N1089" s="24"/>
      <c r="O1089" s="24"/>
      <c r="P1089" s="24"/>
      <c r="Q1089" s="24"/>
      <c r="R1089" s="24"/>
      <c r="S1089" s="24"/>
      <c r="T1089" s="24"/>
      <c r="U1089" s="24"/>
      <c r="V1089" s="24"/>
      <c r="W1089" s="24"/>
      <c r="X1089" s="24"/>
      <c r="Y1089" s="24"/>
      <c r="Z1089" s="24"/>
      <c r="AA1089" s="24"/>
      <c r="AB1089" s="24"/>
      <c r="AC1089" s="24"/>
      <c r="AD1089" s="24"/>
      <c r="AE1089" s="24"/>
      <c r="AF1089" s="24"/>
      <c r="AG1089" s="24"/>
      <c r="AH1089" s="24"/>
      <c r="AI1089" s="24"/>
      <c r="AJ1089" s="24"/>
      <c r="AK1089" s="24"/>
      <c r="AL1089" s="24"/>
      <c r="AM1089" s="24"/>
      <c r="AN1089" s="24"/>
      <c r="AO1089" s="24"/>
      <c r="AP1089" s="24"/>
      <c r="AQ1089" s="24"/>
      <c r="AR1089" s="24"/>
      <c r="AS1089" s="24"/>
      <c r="AT1089" s="24"/>
      <c r="AU1089" s="24"/>
      <c r="AV1089" s="24"/>
      <c r="AW1089" s="24"/>
    </row>
    <row r="1090" spans="1:49" ht="18" customHeight="1">
      <c r="A1090" s="14"/>
      <c r="B1090" s="15"/>
      <c r="M1090" s="24"/>
      <c r="N1090" s="24"/>
      <c r="O1090" s="24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  <c r="Z1090" s="24"/>
      <c r="AA1090" s="24"/>
      <c r="AB1090" s="24"/>
      <c r="AC1090" s="24"/>
      <c r="AD1090" s="24"/>
      <c r="AE1090" s="24"/>
      <c r="AF1090" s="24"/>
      <c r="AG1090" s="24"/>
      <c r="AH1090" s="24"/>
      <c r="AI1090" s="24"/>
      <c r="AJ1090" s="24"/>
      <c r="AK1090" s="24"/>
      <c r="AL1090" s="24"/>
      <c r="AM1090" s="24"/>
      <c r="AN1090" s="24"/>
      <c r="AO1090" s="24"/>
      <c r="AP1090" s="24"/>
      <c r="AQ1090" s="24"/>
      <c r="AR1090" s="24"/>
      <c r="AS1090" s="24"/>
      <c r="AT1090" s="24"/>
      <c r="AU1090" s="24"/>
      <c r="AV1090" s="24"/>
      <c r="AW1090" s="24"/>
    </row>
    <row r="1091" spans="1:49" ht="18" customHeight="1">
      <c r="A1091" s="14"/>
      <c r="B1091" s="15"/>
      <c r="M1091" s="24"/>
      <c r="N1091" s="24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  <c r="Y1091" s="24"/>
      <c r="Z1091" s="24"/>
      <c r="AA1091" s="24"/>
      <c r="AB1091" s="24"/>
      <c r="AC1091" s="24"/>
      <c r="AD1091" s="24"/>
      <c r="AE1091" s="24"/>
      <c r="AF1091" s="24"/>
      <c r="AG1091" s="24"/>
      <c r="AH1091" s="24"/>
      <c r="AI1091" s="24"/>
      <c r="AJ1091" s="24"/>
      <c r="AK1091" s="24"/>
      <c r="AL1091" s="24"/>
      <c r="AM1091" s="24"/>
      <c r="AN1091" s="24"/>
      <c r="AO1091" s="24"/>
      <c r="AP1091" s="24"/>
      <c r="AQ1091" s="24"/>
      <c r="AR1091" s="24"/>
      <c r="AS1091" s="24"/>
      <c r="AT1091" s="24"/>
      <c r="AU1091" s="24"/>
      <c r="AV1091" s="24"/>
      <c r="AW1091" s="24"/>
    </row>
    <row r="1092" spans="1:49" ht="18" customHeight="1">
      <c r="A1092" s="14"/>
      <c r="B1092" s="15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  <c r="Z1092" s="24"/>
      <c r="AA1092" s="24"/>
      <c r="AB1092" s="24"/>
      <c r="AC1092" s="24"/>
      <c r="AD1092" s="24"/>
      <c r="AE1092" s="24"/>
      <c r="AF1092" s="24"/>
      <c r="AG1092" s="24"/>
      <c r="AH1092" s="24"/>
      <c r="AI1092" s="24"/>
      <c r="AJ1092" s="24"/>
      <c r="AK1092" s="24"/>
      <c r="AL1092" s="24"/>
      <c r="AM1092" s="24"/>
      <c r="AN1092" s="24"/>
      <c r="AO1092" s="24"/>
      <c r="AP1092" s="24"/>
      <c r="AQ1092" s="24"/>
      <c r="AR1092" s="24"/>
      <c r="AS1092" s="24"/>
      <c r="AT1092" s="24"/>
      <c r="AU1092" s="24"/>
      <c r="AV1092" s="24"/>
      <c r="AW1092" s="24"/>
    </row>
    <row r="1093" spans="1:49" ht="18" customHeight="1">
      <c r="A1093" s="14"/>
      <c r="B1093" s="15"/>
      <c r="M1093" s="24"/>
      <c r="N1093" s="24"/>
      <c r="O1093" s="24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  <c r="Z1093" s="24"/>
      <c r="AA1093" s="24"/>
      <c r="AB1093" s="24"/>
      <c r="AC1093" s="24"/>
      <c r="AD1093" s="24"/>
      <c r="AE1093" s="24"/>
      <c r="AF1093" s="24"/>
      <c r="AG1093" s="24"/>
      <c r="AH1093" s="24"/>
      <c r="AI1093" s="24"/>
      <c r="AJ1093" s="24"/>
      <c r="AK1093" s="24"/>
      <c r="AL1093" s="24"/>
      <c r="AM1093" s="24"/>
      <c r="AN1093" s="24"/>
      <c r="AO1093" s="24"/>
      <c r="AP1093" s="24"/>
      <c r="AQ1093" s="24"/>
      <c r="AR1093" s="24"/>
      <c r="AS1093" s="24"/>
      <c r="AT1093" s="24"/>
      <c r="AU1093" s="24"/>
      <c r="AV1093" s="24"/>
      <c r="AW1093" s="24"/>
    </row>
    <row r="1094" spans="1:49" ht="18" customHeight="1">
      <c r="A1094" s="14"/>
      <c r="B1094" s="15"/>
      <c r="M1094" s="24"/>
      <c r="N1094" s="24"/>
      <c r="O1094" s="24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  <c r="Z1094" s="24"/>
      <c r="AA1094" s="24"/>
      <c r="AB1094" s="24"/>
      <c r="AC1094" s="24"/>
      <c r="AD1094" s="24"/>
      <c r="AE1094" s="24"/>
      <c r="AF1094" s="24"/>
      <c r="AG1094" s="24"/>
      <c r="AH1094" s="24"/>
      <c r="AI1094" s="24"/>
      <c r="AJ1094" s="24"/>
      <c r="AK1094" s="24"/>
      <c r="AL1094" s="24"/>
      <c r="AM1094" s="24"/>
      <c r="AN1094" s="24"/>
      <c r="AO1094" s="24"/>
      <c r="AP1094" s="24"/>
      <c r="AQ1094" s="24"/>
      <c r="AR1094" s="24"/>
      <c r="AS1094" s="24"/>
      <c r="AT1094" s="24"/>
      <c r="AU1094" s="24"/>
      <c r="AV1094" s="24"/>
      <c r="AW1094" s="24"/>
    </row>
    <row r="1095" spans="1:49" ht="18" customHeight="1">
      <c r="A1095" s="14"/>
      <c r="B1095" s="15"/>
      <c r="M1095" s="24"/>
      <c r="N1095" s="24"/>
      <c r="O1095" s="24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  <c r="Z1095" s="24"/>
      <c r="AA1095" s="24"/>
      <c r="AB1095" s="24"/>
      <c r="AC1095" s="24"/>
      <c r="AD1095" s="24"/>
      <c r="AE1095" s="24"/>
      <c r="AF1095" s="24"/>
      <c r="AG1095" s="24"/>
      <c r="AH1095" s="24"/>
      <c r="AI1095" s="24"/>
      <c r="AJ1095" s="24"/>
      <c r="AK1095" s="24"/>
      <c r="AL1095" s="24"/>
      <c r="AM1095" s="24"/>
      <c r="AN1095" s="24"/>
      <c r="AO1095" s="24"/>
      <c r="AP1095" s="24"/>
      <c r="AQ1095" s="24"/>
      <c r="AR1095" s="24"/>
      <c r="AS1095" s="24"/>
      <c r="AT1095" s="24"/>
      <c r="AU1095" s="24"/>
      <c r="AV1095" s="24"/>
      <c r="AW1095" s="24"/>
    </row>
    <row r="1096" spans="1:49" ht="18" customHeight="1">
      <c r="A1096" s="14"/>
      <c r="B1096" s="15"/>
      <c r="M1096" s="24"/>
      <c r="N1096" s="24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  <c r="Z1096" s="24"/>
      <c r="AA1096" s="24"/>
      <c r="AB1096" s="24"/>
      <c r="AC1096" s="24"/>
      <c r="AD1096" s="24"/>
      <c r="AE1096" s="24"/>
      <c r="AF1096" s="24"/>
      <c r="AG1096" s="24"/>
      <c r="AH1096" s="24"/>
      <c r="AI1096" s="24"/>
      <c r="AJ1096" s="24"/>
      <c r="AK1096" s="24"/>
      <c r="AL1096" s="24"/>
      <c r="AM1096" s="24"/>
      <c r="AN1096" s="24"/>
      <c r="AO1096" s="24"/>
      <c r="AP1096" s="24"/>
      <c r="AQ1096" s="24"/>
      <c r="AR1096" s="24"/>
      <c r="AS1096" s="24"/>
      <c r="AT1096" s="24"/>
      <c r="AU1096" s="24"/>
      <c r="AV1096" s="24"/>
      <c r="AW1096" s="24"/>
    </row>
    <row r="1097" spans="1:49" ht="18" customHeight="1">
      <c r="A1097" s="14"/>
      <c r="B1097" s="15"/>
      <c r="M1097" s="24"/>
      <c r="N1097" s="24"/>
      <c r="O1097" s="24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  <c r="Z1097" s="24"/>
      <c r="AA1097" s="24"/>
      <c r="AB1097" s="24"/>
      <c r="AC1097" s="24"/>
      <c r="AD1097" s="24"/>
      <c r="AE1097" s="24"/>
      <c r="AF1097" s="24"/>
      <c r="AG1097" s="24"/>
      <c r="AH1097" s="24"/>
      <c r="AI1097" s="24"/>
      <c r="AJ1097" s="24"/>
      <c r="AK1097" s="24"/>
      <c r="AL1097" s="24"/>
      <c r="AM1097" s="24"/>
      <c r="AN1097" s="24"/>
      <c r="AO1097" s="24"/>
      <c r="AP1097" s="24"/>
      <c r="AQ1097" s="24"/>
      <c r="AR1097" s="24"/>
      <c r="AS1097" s="24"/>
      <c r="AT1097" s="24"/>
      <c r="AU1097" s="24"/>
      <c r="AV1097" s="24"/>
      <c r="AW1097" s="24"/>
    </row>
    <row r="1098" spans="1:49" ht="18" customHeight="1">
      <c r="A1098" s="14"/>
      <c r="B1098" s="15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  <c r="Z1098" s="24"/>
      <c r="AA1098" s="24"/>
      <c r="AB1098" s="24"/>
      <c r="AC1098" s="24"/>
      <c r="AD1098" s="24"/>
      <c r="AE1098" s="24"/>
      <c r="AF1098" s="24"/>
      <c r="AG1098" s="24"/>
      <c r="AH1098" s="24"/>
      <c r="AI1098" s="24"/>
      <c r="AJ1098" s="24"/>
      <c r="AK1098" s="24"/>
      <c r="AL1098" s="24"/>
      <c r="AM1098" s="24"/>
      <c r="AN1098" s="24"/>
      <c r="AO1098" s="24"/>
      <c r="AP1098" s="24"/>
      <c r="AQ1098" s="24"/>
      <c r="AR1098" s="24"/>
      <c r="AS1098" s="24"/>
      <c r="AT1098" s="24"/>
      <c r="AU1098" s="24"/>
      <c r="AV1098" s="24"/>
      <c r="AW1098" s="24"/>
    </row>
    <row r="1099" spans="1:49" ht="18" customHeight="1">
      <c r="A1099" s="14"/>
      <c r="B1099" s="15"/>
      <c r="M1099" s="24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  <c r="Z1099" s="24"/>
      <c r="AA1099" s="24"/>
      <c r="AB1099" s="24"/>
      <c r="AC1099" s="24"/>
      <c r="AD1099" s="24"/>
      <c r="AE1099" s="24"/>
      <c r="AF1099" s="24"/>
      <c r="AG1099" s="24"/>
      <c r="AH1099" s="24"/>
      <c r="AI1099" s="24"/>
      <c r="AJ1099" s="24"/>
      <c r="AK1099" s="24"/>
      <c r="AL1099" s="24"/>
      <c r="AM1099" s="24"/>
      <c r="AN1099" s="24"/>
      <c r="AO1099" s="24"/>
      <c r="AP1099" s="24"/>
      <c r="AQ1099" s="24"/>
      <c r="AR1099" s="24"/>
      <c r="AS1099" s="24"/>
      <c r="AT1099" s="24"/>
      <c r="AU1099" s="24"/>
      <c r="AV1099" s="24"/>
      <c r="AW1099" s="24"/>
    </row>
    <row r="1100" spans="1:49" ht="18" customHeight="1">
      <c r="A1100" s="14"/>
      <c r="B1100" s="15"/>
      <c r="M1100" s="24"/>
      <c r="N1100" s="24"/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  <c r="Z1100" s="24"/>
      <c r="AA1100" s="24"/>
      <c r="AB1100" s="24"/>
      <c r="AC1100" s="24"/>
      <c r="AD1100" s="24"/>
      <c r="AE1100" s="24"/>
      <c r="AF1100" s="24"/>
      <c r="AG1100" s="24"/>
      <c r="AH1100" s="24"/>
      <c r="AI1100" s="24"/>
      <c r="AJ1100" s="24"/>
      <c r="AK1100" s="24"/>
      <c r="AL1100" s="24"/>
      <c r="AM1100" s="24"/>
      <c r="AN1100" s="24"/>
      <c r="AO1100" s="24"/>
      <c r="AP1100" s="24"/>
      <c r="AQ1100" s="24"/>
      <c r="AR1100" s="24"/>
      <c r="AS1100" s="24"/>
      <c r="AT1100" s="24"/>
      <c r="AU1100" s="24"/>
      <c r="AV1100" s="24"/>
      <c r="AW1100" s="24"/>
    </row>
    <row r="1101" spans="1:49" ht="18" customHeight="1">
      <c r="A1101" s="14"/>
      <c r="B1101" s="15"/>
      <c r="M1101" s="24"/>
      <c r="N1101" s="24"/>
      <c r="O1101" s="24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  <c r="Z1101" s="24"/>
      <c r="AA1101" s="24"/>
      <c r="AB1101" s="24"/>
      <c r="AC1101" s="24"/>
      <c r="AD1101" s="24"/>
      <c r="AE1101" s="24"/>
      <c r="AF1101" s="24"/>
      <c r="AG1101" s="24"/>
      <c r="AH1101" s="24"/>
      <c r="AI1101" s="24"/>
      <c r="AJ1101" s="24"/>
      <c r="AK1101" s="24"/>
      <c r="AL1101" s="24"/>
      <c r="AM1101" s="24"/>
      <c r="AN1101" s="24"/>
      <c r="AO1101" s="24"/>
      <c r="AP1101" s="24"/>
      <c r="AQ1101" s="24"/>
      <c r="AR1101" s="24"/>
      <c r="AS1101" s="24"/>
      <c r="AT1101" s="24"/>
      <c r="AU1101" s="24"/>
      <c r="AV1101" s="24"/>
      <c r="AW1101" s="24"/>
    </row>
    <row r="1102" spans="1:49" ht="18" customHeight="1">
      <c r="A1102" s="14"/>
      <c r="B1102" s="15"/>
      <c r="M1102" s="24"/>
      <c r="N1102" s="24"/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  <c r="Z1102" s="24"/>
      <c r="AA1102" s="24"/>
      <c r="AB1102" s="24"/>
      <c r="AC1102" s="24"/>
      <c r="AD1102" s="24"/>
      <c r="AE1102" s="24"/>
      <c r="AF1102" s="24"/>
      <c r="AG1102" s="24"/>
      <c r="AH1102" s="24"/>
      <c r="AI1102" s="24"/>
      <c r="AJ1102" s="24"/>
      <c r="AK1102" s="24"/>
      <c r="AL1102" s="24"/>
      <c r="AM1102" s="24"/>
      <c r="AN1102" s="24"/>
      <c r="AO1102" s="24"/>
      <c r="AP1102" s="24"/>
      <c r="AQ1102" s="24"/>
      <c r="AR1102" s="24"/>
      <c r="AS1102" s="24"/>
      <c r="AT1102" s="24"/>
      <c r="AU1102" s="24"/>
      <c r="AV1102" s="24"/>
      <c r="AW1102" s="24"/>
    </row>
    <row r="1103" spans="1:49" ht="18" customHeight="1">
      <c r="A1103" s="14"/>
      <c r="B1103" s="15"/>
      <c r="M1103" s="24"/>
      <c r="N1103" s="24"/>
      <c r="O1103" s="24"/>
      <c r="P1103" s="24"/>
      <c r="Q1103" s="24"/>
      <c r="R1103" s="24"/>
      <c r="S1103" s="24"/>
      <c r="T1103" s="24"/>
      <c r="U1103" s="24"/>
      <c r="V1103" s="24"/>
      <c r="W1103" s="24"/>
      <c r="X1103" s="24"/>
      <c r="Y1103" s="24"/>
      <c r="Z1103" s="24"/>
      <c r="AA1103" s="24"/>
      <c r="AB1103" s="24"/>
      <c r="AC1103" s="24"/>
      <c r="AD1103" s="24"/>
      <c r="AE1103" s="24"/>
      <c r="AF1103" s="24"/>
      <c r="AG1103" s="24"/>
      <c r="AH1103" s="24"/>
      <c r="AI1103" s="24"/>
      <c r="AJ1103" s="24"/>
      <c r="AK1103" s="24"/>
      <c r="AL1103" s="24"/>
      <c r="AM1103" s="24"/>
      <c r="AN1103" s="24"/>
      <c r="AO1103" s="24"/>
      <c r="AP1103" s="24"/>
      <c r="AQ1103" s="24"/>
      <c r="AR1103" s="24"/>
      <c r="AS1103" s="24"/>
      <c r="AT1103" s="24"/>
      <c r="AU1103" s="24"/>
      <c r="AV1103" s="24"/>
      <c r="AW1103" s="24"/>
    </row>
    <row r="1104" spans="1:49" ht="18" customHeight="1">
      <c r="A1104" s="14"/>
      <c r="B1104" s="15"/>
      <c r="M1104" s="24"/>
      <c r="N1104" s="24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  <c r="Z1104" s="24"/>
      <c r="AA1104" s="24"/>
      <c r="AB1104" s="24"/>
      <c r="AC1104" s="24"/>
      <c r="AD1104" s="24"/>
      <c r="AE1104" s="24"/>
      <c r="AF1104" s="24"/>
      <c r="AG1104" s="24"/>
      <c r="AH1104" s="24"/>
      <c r="AI1104" s="24"/>
      <c r="AJ1104" s="24"/>
      <c r="AK1104" s="24"/>
      <c r="AL1104" s="24"/>
      <c r="AM1104" s="24"/>
      <c r="AN1104" s="24"/>
      <c r="AO1104" s="24"/>
      <c r="AP1104" s="24"/>
      <c r="AQ1104" s="24"/>
      <c r="AR1104" s="24"/>
      <c r="AS1104" s="24"/>
      <c r="AT1104" s="24"/>
      <c r="AU1104" s="24"/>
      <c r="AV1104" s="24"/>
      <c r="AW1104" s="24"/>
    </row>
    <row r="1105" spans="1:49" ht="18" customHeight="1">
      <c r="A1105" s="14"/>
      <c r="B1105" s="15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  <c r="Z1105" s="24"/>
      <c r="AA1105" s="24"/>
      <c r="AB1105" s="24"/>
      <c r="AC1105" s="24"/>
      <c r="AD1105" s="24"/>
      <c r="AE1105" s="24"/>
      <c r="AF1105" s="24"/>
      <c r="AG1105" s="24"/>
      <c r="AH1105" s="24"/>
      <c r="AI1105" s="24"/>
      <c r="AJ1105" s="24"/>
      <c r="AK1105" s="24"/>
      <c r="AL1105" s="24"/>
      <c r="AM1105" s="24"/>
      <c r="AN1105" s="24"/>
      <c r="AO1105" s="24"/>
      <c r="AP1105" s="24"/>
      <c r="AQ1105" s="24"/>
      <c r="AR1105" s="24"/>
      <c r="AS1105" s="24"/>
      <c r="AT1105" s="24"/>
      <c r="AU1105" s="24"/>
      <c r="AV1105" s="24"/>
      <c r="AW1105" s="24"/>
    </row>
    <row r="1106" spans="1:49" ht="18" customHeight="1">
      <c r="A1106" s="14"/>
      <c r="B1106" s="15"/>
      <c r="M1106" s="24"/>
      <c r="N1106" s="24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  <c r="Y1106" s="24"/>
      <c r="Z1106" s="24"/>
      <c r="AA1106" s="24"/>
      <c r="AB1106" s="24"/>
      <c r="AC1106" s="24"/>
      <c r="AD1106" s="24"/>
      <c r="AE1106" s="24"/>
      <c r="AF1106" s="24"/>
      <c r="AG1106" s="24"/>
      <c r="AH1106" s="24"/>
      <c r="AI1106" s="24"/>
      <c r="AJ1106" s="24"/>
      <c r="AK1106" s="24"/>
      <c r="AL1106" s="24"/>
      <c r="AM1106" s="24"/>
      <c r="AN1106" s="24"/>
      <c r="AO1106" s="24"/>
      <c r="AP1106" s="24"/>
      <c r="AQ1106" s="24"/>
      <c r="AR1106" s="24"/>
      <c r="AS1106" s="24"/>
      <c r="AT1106" s="24"/>
      <c r="AU1106" s="24"/>
      <c r="AV1106" s="24"/>
      <c r="AW1106" s="24"/>
    </row>
    <row r="1107" spans="1:49" ht="18" customHeight="1">
      <c r="A1107" s="14"/>
      <c r="B1107" s="15"/>
      <c r="M1107" s="24"/>
      <c r="N1107" s="24"/>
      <c r="O1107" s="24"/>
      <c r="P1107" s="24"/>
      <c r="Q1107" s="24"/>
      <c r="R1107" s="24"/>
      <c r="S1107" s="24"/>
      <c r="T1107" s="24"/>
      <c r="U1107" s="24"/>
      <c r="V1107" s="24"/>
      <c r="W1107" s="24"/>
      <c r="X1107" s="24"/>
      <c r="Y1107" s="24"/>
      <c r="Z1107" s="24"/>
      <c r="AA1107" s="24"/>
      <c r="AB1107" s="24"/>
      <c r="AC1107" s="24"/>
      <c r="AD1107" s="24"/>
      <c r="AE1107" s="24"/>
      <c r="AF1107" s="24"/>
      <c r="AG1107" s="24"/>
      <c r="AH1107" s="24"/>
      <c r="AI1107" s="24"/>
      <c r="AJ1107" s="24"/>
      <c r="AK1107" s="24"/>
      <c r="AL1107" s="24"/>
      <c r="AM1107" s="24"/>
      <c r="AN1107" s="24"/>
      <c r="AO1107" s="24"/>
      <c r="AP1107" s="24"/>
      <c r="AQ1107" s="24"/>
      <c r="AR1107" s="24"/>
      <c r="AS1107" s="24"/>
      <c r="AT1107" s="24"/>
      <c r="AU1107" s="24"/>
      <c r="AV1107" s="24"/>
      <c r="AW1107" s="24"/>
    </row>
    <row r="1108" spans="1:49" ht="18" customHeight="1">
      <c r="A1108" s="14"/>
      <c r="B1108" s="15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  <c r="Z1108" s="24"/>
      <c r="AA1108" s="24"/>
      <c r="AB1108" s="24"/>
      <c r="AC1108" s="24"/>
      <c r="AD1108" s="24"/>
      <c r="AE1108" s="24"/>
      <c r="AF1108" s="24"/>
      <c r="AG1108" s="24"/>
      <c r="AH1108" s="24"/>
      <c r="AI1108" s="24"/>
      <c r="AJ1108" s="24"/>
      <c r="AK1108" s="24"/>
      <c r="AL1108" s="24"/>
      <c r="AM1108" s="24"/>
      <c r="AN1108" s="24"/>
      <c r="AO1108" s="24"/>
      <c r="AP1108" s="24"/>
      <c r="AQ1108" s="24"/>
      <c r="AR1108" s="24"/>
      <c r="AS1108" s="24"/>
      <c r="AT1108" s="24"/>
      <c r="AU1108" s="24"/>
      <c r="AV1108" s="24"/>
      <c r="AW1108" s="24"/>
    </row>
    <row r="1109" spans="1:49" ht="18" customHeight="1">
      <c r="A1109" s="14"/>
      <c r="B1109" s="15"/>
      <c r="M1109" s="24"/>
      <c r="N1109" s="24"/>
      <c r="O1109" s="24"/>
      <c r="P1109" s="24"/>
      <c r="Q1109" s="24"/>
      <c r="R1109" s="24"/>
      <c r="S1109" s="24"/>
      <c r="T1109" s="24"/>
      <c r="U1109" s="24"/>
      <c r="V1109" s="24"/>
      <c r="W1109" s="24"/>
      <c r="X1109" s="24"/>
      <c r="Y1109" s="24"/>
      <c r="Z1109" s="24"/>
      <c r="AA1109" s="24"/>
      <c r="AB1109" s="24"/>
      <c r="AC1109" s="24"/>
      <c r="AD1109" s="24"/>
      <c r="AE1109" s="24"/>
      <c r="AF1109" s="24"/>
      <c r="AG1109" s="24"/>
      <c r="AH1109" s="24"/>
      <c r="AI1109" s="24"/>
      <c r="AJ1109" s="24"/>
      <c r="AK1109" s="24"/>
      <c r="AL1109" s="24"/>
      <c r="AM1109" s="24"/>
      <c r="AN1109" s="24"/>
      <c r="AO1109" s="24"/>
      <c r="AP1109" s="24"/>
      <c r="AQ1109" s="24"/>
      <c r="AR1109" s="24"/>
      <c r="AS1109" s="24"/>
      <c r="AT1109" s="24"/>
      <c r="AU1109" s="24"/>
      <c r="AV1109" s="24"/>
      <c r="AW1109" s="24"/>
    </row>
    <row r="1110" spans="1:49" ht="18" customHeight="1">
      <c r="A1110" s="14"/>
      <c r="B1110" s="15"/>
      <c r="M1110" s="24"/>
      <c r="N1110" s="24"/>
      <c r="O1110" s="24"/>
      <c r="P1110" s="24"/>
      <c r="Q1110" s="24"/>
      <c r="R1110" s="24"/>
      <c r="S1110" s="24"/>
      <c r="T1110" s="24"/>
      <c r="U1110" s="24"/>
      <c r="V1110" s="24"/>
      <c r="W1110" s="24"/>
      <c r="X1110" s="24"/>
      <c r="Y1110" s="24"/>
      <c r="Z1110" s="24"/>
      <c r="AA1110" s="24"/>
      <c r="AB1110" s="24"/>
      <c r="AC1110" s="24"/>
      <c r="AD1110" s="24"/>
      <c r="AE1110" s="24"/>
      <c r="AF1110" s="24"/>
      <c r="AG1110" s="24"/>
      <c r="AH1110" s="24"/>
      <c r="AI1110" s="24"/>
      <c r="AJ1110" s="24"/>
      <c r="AK1110" s="24"/>
      <c r="AL1110" s="24"/>
      <c r="AM1110" s="24"/>
      <c r="AN1110" s="24"/>
      <c r="AO1110" s="24"/>
      <c r="AP1110" s="24"/>
      <c r="AQ1110" s="24"/>
      <c r="AR1110" s="24"/>
      <c r="AS1110" s="24"/>
      <c r="AT1110" s="24"/>
      <c r="AU1110" s="24"/>
      <c r="AV1110" s="24"/>
      <c r="AW1110" s="24"/>
    </row>
    <row r="1111" spans="1:49" ht="18" customHeight="1">
      <c r="A1111" s="14"/>
      <c r="B1111" s="15"/>
      <c r="M1111" s="24"/>
      <c r="N1111" s="24"/>
      <c r="O1111" s="24"/>
      <c r="P1111" s="24"/>
      <c r="Q1111" s="24"/>
      <c r="R1111" s="24"/>
      <c r="S1111" s="24"/>
      <c r="T1111" s="24"/>
      <c r="U1111" s="24"/>
      <c r="V1111" s="24"/>
      <c r="W1111" s="24"/>
      <c r="X1111" s="24"/>
      <c r="Y1111" s="24"/>
      <c r="Z1111" s="24"/>
      <c r="AA1111" s="24"/>
      <c r="AB1111" s="24"/>
      <c r="AC1111" s="24"/>
      <c r="AD1111" s="24"/>
      <c r="AE1111" s="24"/>
      <c r="AF1111" s="24"/>
      <c r="AG1111" s="24"/>
      <c r="AH1111" s="24"/>
      <c r="AI1111" s="24"/>
      <c r="AJ1111" s="24"/>
      <c r="AK1111" s="24"/>
      <c r="AL1111" s="24"/>
      <c r="AM1111" s="24"/>
      <c r="AN1111" s="24"/>
      <c r="AO1111" s="24"/>
      <c r="AP1111" s="24"/>
      <c r="AQ1111" s="24"/>
      <c r="AR1111" s="24"/>
      <c r="AS1111" s="24"/>
      <c r="AT1111" s="24"/>
      <c r="AU1111" s="24"/>
      <c r="AV1111" s="24"/>
      <c r="AW1111" s="24"/>
    </row>
    <row r="1112" spans="1:49" ht="18" customHeight="1">
      <c r="A1112" s="14"/>
      <c r="B1112" s="15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  <c r="Y1112" s="24"/>
      <c r="Z1112" s="24"/>
      <c r="AA1112" s="24"/>
      <c r="AB1112" s="24"/>
      <c r="AC1112" s="24"/>
      <c r="AD1112" s="24"/>
      <c r="AE1112" s="24"/>
      <c r="AF1112" s="24"/>
      <c r="AG1112" s="24"/>
      <c r="AH1112" s="24"/>
      <c r="AI1112" s="24"/>
      <c r="AJ1112" s="24"/>
      <c r="AK1112" s="24"/>
      <c r="AL1112" s="24"/>
      <c r="AM1112" s="24"/>
      <c r="AN1112" s="24"/>
      <c r="AO1112" s="24"/>
      <c r="AP1112" s="24"/>
      <c r="AQ1112" s="24"/>
      <c r="AR1112" s="24"/>
      <c r="AS1112" s="24"/>
      <c r="AT1112" s="24"/>
      <c r="AU1112" s="24"/>
      <c r="AV1112" s="24"/>
      <c r="AW1112" s="24"/>
    </row>
    <row r="1113" spans="1:49" ht="18" customHeight="1">
      <c r="A1113" s="14"/>
      <c r="B1113" s="15"/>
      <c r="M1113" s="24"/>
      <c r="N1113" s="24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  <c r="Y1113" s="24"/>
      <c r="Z1113" s="24"/>
      <c r="AA1113" s="24"/>
      <c r="AB1113" s="24"/>
      <c r="AC1113" s="24"/>
      <c r="AD1113" s="24"/>
      <c r="AE1113" s="24"/>
      <c r="AF1113" s="24"/>
      <c r="AG1113" s="24"/>
      <c r="AH1113" s="24"/>
      <c r="AI1113" s="24"/>
      <c r="AJ1113" s="24"/>
      <c r="AK1113" s="24"/>
      <c r="AL1113" s="24"/>
      <c r="AM1113" s="24"/>
      <c r="AN1113" s="24"/>
      <c r="AO1113" s="24"/>
      <c r="AP1113" s="24"/>
      <c r="AQ1113" s="24"/>
      <c r="AR1113" s="24"/>
      <c r="AS1113" s="24"/>
      <c r="AT1113" s="24"/>
      <c r="AU1113" s="24"/>
      <c r="AV1113" s="24"/>
      <c r="AW1113" s="24"/>
    </row>
    <row r="1114" spans="1:49" ht="18" customHeight="1">
      <c r="A1114" s="14"/>
      <c r="B1114" s="15"/>
      <c r="M1114" s="24"/>
      <c r="N1114" s="24"/>
      <c r="O1114" s="24"/>
      <c r="P1114" s="24"/>
      <c r="Q1114" s="24"/>
      <c r="R1114" s="24"/>
      <c r="S1114" s="24"/>
      <c r="T1114" s="24"/>
      <c r="U1114" s="24"/>
      <c r="V1114" s="24"/>
      <c r="W1114" s="24"/>
      <c r="X1114" s="24"/>
      <c r="Y1114" s="24"/>
      <c r="Z1114" s="24"/>
      <c r="AA1114" s="24"/>
      <c r="AB1114" s="24"/>
      <c r="AC1114" s="24"/>
      <c r="AD1114" s="24"/>
      <c r="AE1114" s="24"/>
      <c r="AF1114" s="24"/>
      <c r="AG1114" s="24"/>
      <c r="AH1114" s="24"/>
      <c r="AI1114" s="24"/>
      <c r="AJ1114" s="24"/>
      <c r="AK1114" s="24"/>
      <c r="AL1114" s="24"/>
      <c r="AM1114" s="24"/>
      <c r="AN1114" s="24"/>
      <c r="AO1114" s="24"/>
      <c r="AP1114" s="24"/>
      <c r="AQ1114" s="24"/>
      <c r="AR1114" s="24"/>
      <c r="AS1114" s="24"/>
      <c r="AT1114" s="24"/>
      <c r="AU1114" s="24"/>
      <c r="AV1114" s="24"/>
      <c r="AW1114" s="24"/>
    </row>
    <row r="1115" spans="1:49" ht="18" customHeight="1">
      <c r="A1115" s="14"/>
      <c r="B1115" s="15"/>
      <c r="M1115" s="24"/>
      <c r="N1115" s="24"/>
      <c r="O1115" s="24"/>
      <c r="P1115" s="24"/>
      <c r="Q1115" s="24"/>
      <c r="R1115" s="24"/>
      <c r="S1115" s="24"/>
      <c r="T1115" s="24"/>
      <c r="U1115" s="24"/>
      <c r="V1115" s="24"/>
      <c r="W1115" s="24"/>
      <c r="X1115" s="24"/>
      <c r="Y1115" s="24"/>
      <c r="Z1115" s="24"/>
      <c r="AA1115" s="24"/>
      <c r="AB1115" s="24"/>
      <c r="AC1115" s="24"/>
      <c r="AD1115" s="24"/>
      <c r="AE1115" s="24"/>
      <c r="AF1115" s="24"/>
      <c r="AG1115" s="24"/>
      <c r="AH1115" s="24"/>
      <c r="AI1115" s="24"/>
      <c r="AJ1115" s="24"/>
      <c r="AK1115" s="24"/>
      <c r="AL1115" s="24"/>
      <c r="AM1115" s="24"/>
      <c r="AN1115" s="24"/>
      <c r="AO1115" s="24"/>
      <c r="AP1115" s="24"/>
      <c r="AQ1115" s="24"/>
      <c r="AR1115" s="24"/>
      <c r="AS1115" s="24"/>
      <c r="AT1115" s="24"/>
      <c r="AU1115" s="24"/>
      <c r="AV1115" s="24"/>
      <c r="AW1115" s="24"/>
    </row>
    <row r="1116" spans="1:49" ht="18" customHeight="1">
      <c r="A1116" s="14"/>
      <c r="B1116" s="15"/>
      <c r="M1116" s="24"/>
      <c r="N1116" s="24"/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  <c r="Z1116" s="24"/>
      <c r="AA1116" s="24"/>
      <c r="AB1116" s="24"/>
      <c r="AC1116" s="24"/>
      <c r="AD1116" s="24"/>
      <c r="AE1116" s="24"/>
      <c r="AF1116" s="24"/>
      <c r="AG1116" s="24"/>
      <c r="AH1116" s="24"/>
      <c r="AI1116" s="24"/>
      <c r="AJ1116" s="24"/>
      <c r="AK1116" s="24"/>
      <c r="AL1116" s="24"/>
      <c r="AM1116" s="24"/>
      <c r="AN1116" s="24"/>
      <c r="AO1116" s="24"/>
      <c r="AP1116" s="24"/>
      <c r="AQ1116" s="24"/>
      <c r="AR1116" s="24"/>
      <c r="AS1116" s="24"/>
      <c r="AT1116" s="24"/>
      <c r="AU1116" s="24"/>
      <c r="AV1116" s="24"/>
      <c r="AW1116" s="24"/>
    </row>
    <row r="1117" spans="1:49" ht="18" customHeight="1">
      <c r="A1117" s="14"/>
      <c r="B1117" s="15"/>
      <c r="M1117" s="24"/>
      <c r="N1117" s="24"/>
      <c r="O1117" s="24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  <c r="Z1117" s="24"/>
      <c r="AA1117" s="24"/>
      <c r="AB1117" s="24"/>
      <c r="AC1117" s="24"/>
      <c r="AD1117" s="24"/>
      <c r="AE1117" s="24"/>
      <c r="AF1117" s="24"/>
      <c r="AG1117" s="24"/>
      <c r="AH1117" s="24"/>
      <c r="AI1117" s="24"/>
      <c r="AJ1117" s="24"/>
      <c r="AK1117" s="24"/>
      <c r="AL1117" s="24"/>
      <c r="AM1117" s="24"/>
      <c r="AN1117" s="24"/>
      <c r="AO1117" s="24"/>
      <c r="AP1117" s="24"/>
      <c r="AQ1117" s="24"/>
      <c r="AR1117" s="24"/>
      <c r="AS1117" s="24"/>
      <c r="AT1117" s="24"/>
      <c r="AU1117" s="24"/>
      <c r="AV1117" s="24"/>
      <c r="AW1117" s="24"/>
    </row>
    <row r="1118" spans="1:49" ht="18" customHeight="1">
      <c r="A1118" s="14"/>
      <c r="B1118" s="15"/>
      <c r="M1118" s="24"/>
      <c r="N1118" s="24"/>
      <c r="O1118" s="24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  <c r="Z1118" s="24"/>
      <c r="AA1118" s="24"/>
      <c r="AB1118" s="24"/>
      <c r="AC1118" s="24"/>
      <c r="AD1118" s="24"/>
      <c r="AE1118" s="24"/>
      <c r="AF1118" s="24"/>
      <c r="AG1118" s="24"/>
      <c r="AH1118" s="24"/>
      <c r="AI1118" s="24"/>
      <c r="AJ1118" s="24"/>
      <c r="AK1118" s="24"/>
      <c r="AL1118" s="24"/>
      <c r="AM1118" s="24"/>
      <c r="AN1118" s="24"/>
      <c r="AO1118" s="24"/>
      <c r="AP1118" s="24"/>
      <c r="AQ1118" s="24"/>
      <c r="AR1118" s="24"/>
      <c r="AS1118" s="24"/>
      <c r="AT1118" s="24"/>
      <c r="AU1118" s="24"/>
      <c r="AV1118" s="24"/>
      <c r="AW1118" s="24"/>
    </row>
    <row r="1119" spans="1:49" ht="18" customHeight="1">
      <c r="A1119" s="14"/>
      <c r="B1119" s="15"/>
      <c r="M1119" s="24"/>
      <c r="N1119" s="24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  <c r="Y1119" s="24"/>
      <c r="Z1119" s="24"/>
      <c r="AA1119" s="24"/>
      <c r="AB1119" s="24"/>
      <c r="AC1119" s="24"/>
      <c r="AD1119" s="24"/>
      <c r="AE1119" s="24"/>
      <c r="AF1119" s="24"/>
      <c r="AG1119" s="24"/>
      <c r="AH1119" s="24"/>
      <c r="AI1119" s="24"/>
      <c r="AJ1119" s="24"/>
      <c r="AK1119" s="24"/>
      <c r="AL1119" s="24"/>
      <c r="AM1119" s="24"/>
      <c r="AN1119" s="24"/>
      <c r="AO1119" s="24"/>
      <c r="AP1119" s="24"/>
      <c r="AQ1119" s="24"/>
      <c r="AR1119" s="24"/>
      <c r="AS1119" s="24"/>
      <c r="AT1119" s="24"/>
      <c r="AU1119" s="24"/>
      <c r="AV1119" s="24"/>
      <c r="AW1119" s="24"/>
    </row>
    <row r="1120" spans="1:49" ht="18" customHeight="1">
      <c r="A1120" s="14"/>
      <c r="B1120" s="15"/>
      <c r="M1120" s="24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  <c r="Y1120" s="24"/>
      <c r="Z1120" s="24"/>
      <c r="AA1120" s="24"/>
      <c r="AB1120" s="24"/>
      <c r="AC1120" s="24"/>
      <c r="AD1120" s="24"/>
      <c r="AE1120" s="24"/>
      <c r="AF1120" s="24"/>
      <c r="AG1120" s="24"/>
      <c r="AH1120" s="24"/>
      <c r="AI1120" s="24"/>
      <c r="AJ1120" s="24"/>
      <c r="AK1120" s="24"/>
      <c r="AL1120" s="24"/>
      <c r="AM1120" s="24"/>
      <c r="AN1120" s="24"/>
      <c r="AO1120" s="24"/>
      <c r="AP1120" s="24"/>
      <c r="AQ1120" s="24"/>
      <c r="AR1120" s="24"/>
      <c r="AS1120" s="24"/>
      <c r="AT1120" s="24"/>
      <c r="AU1120" s="24"/>
      <c r="AV1120" s="24"/>
      <c r="AW1120" s="24"/>
    </row>
    <row r="1121" spans="1:49" ht="18" customHeight="1">
      <c r="A1121" s="14"/>
      <c r="B1121" s="15"/>
      <c r="M1121" s="24"/>
      <c r="N1121" s="24"/>
      <c r="O1121" s="24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  <c r="Z1121" s="24"/>
      <c r="AA1121" s="24"/>
      <c r="AB1121" s="24"/>
      <c r="AC1121" s="24"/>
      <c r="AD1121" s="24"/>
      <c r="AE1121" s="24"/>
      <c r="AF1121" s="24"/>
      <c r="AG1121" s="24"/>
      <c r="AH1121" s="24"/>
      <c r="AI1121" s="24"/>
      <c r="AJ1121" s="24"/>
      <c r="AK1121" s="24"/>
      <c r="AL1121" s="24"/>
      <c r="AM1121" s="24"/>
      <c r="AN1121" s="24"/>
      <c r="AO1121" s="24"/>
      <c r="AP1121" s="24"/>
      <c r="AQ1121" s="24"/>
      <c r="AR1121" s="24"/>
      <c r="AS1121" s="24"/>
      <c r="AT1121" s="24"/>
      <c r="AU1121" s="24"/>
      <c r="AV1121" s="24"/>
      <c r="AW1121" s="24"/>
    </row>
    <row r="1122" spans="1:49" ht="18" customHeight="1">
      <c r="A1122" s="14"/>
      <c r="B1122" s="15"/>
      <c r="M1122" s="24"/>
      <c r="N1122" s="24"/>
      <c r="O1122" s="24"/>
      <c r="P1122" s="24"/>
      <c r="Q1122" s="24"/>
      <c r="R1122" s="24"/>
      <c r="S1122" s="24"/>
      <c r="T1122" s="24"/>
      <c r="U1122" s="24"/>
      <c r="V1122" s="24"/>
      <c r="W1122" s="24"/>
      <c r="X1122" s="24"/>
      <c r="Y1122" s="24"/>
      <c r="Z1122" s="24"/>
      <c r="AA1122" s="24"/>
      <c r="AB1122" s="24"/>
      <c r="AC1122" s="24"/>
      <c r="AD1122" s="24"/>
      <c r="AE1122" s="24"/>
      <c r="AF1122" s="24"/>
      <c r="AG1122" s="24"/>
      <c r="AH1122" s="24"/>
      <c r="AI1122" s="24"/>
      <c r="AJ1122" s="24"/>
      <c r="AK1122" s="24"/>
      <c r="AL1122" s="24"/>
      <c r="AM1122" s="24"/>
      <c r="AN1122" s="24"/>
      <c r="AO1122" s="24"/>
      <c r="AP1122" s="24"/>
      <c r="AQ1122" s="24"/>
      <c r="AR1122" s="24"/>
      <c r="AS1122" s="24"/>
      <c r="AT1122" s="24"/>
      <c r="AU1122" s="24"/>
      <c r="AV1122" s="24"/>
      <c r="AW1122" s="24"/>
    </row>
    <row r="1123" spans="1:49" ht="18" customHeight="1">
      <c r="A1123" s="14"/>
      <c r="B1123" s="15"/>
      <c r="M1123" s="24"/>
      <c r="N1123" s="24"/>
      <c r="O1123" s="24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  <c r="Z1123" s="24"/>
      <c r="AA1123" s="24"/>
      <c r="AB1123" s="24"/>
      <c r="AC1123" s="24"/>
      <c r="AD1123" s="24"/>
      <c r="AE1123" s="24"/>
      <c r="AF1123" s="24"/>
      <c r="AG1123" s="24"/>
      <c r="AH1123" s="24"/>
      <c r="AI1123" s="24"/>
      <c r="AJ1123" s="24"/>
      <c r="AK1123" s="24"/>
      <c r="AL1123" s="24"/>
      <c r="AM1123" s="24"/>
      <c r="AN1123" s="24"/>
      <c r="AO1123" s="24"/>
      <c r="AP1123" s="24"/>
      <c r="AQ1123" s="24"/>
      <c r="AR1123" s="24"/>
      <c r="AS1123" s="24"/>
      <c r="AT1123" s="24"/>
      <c r="AU1123" s="24"/>
      <c r="AV1123" s="24"/>
      <c r="AW1123" s="24"/>
    </row>
    <row r="1124" spans="1:49" ht="18" customHeight="1">
      <c r="A1124" s="14"/>
      <c r="B1124" s="15"/>
      <c r="M1124" s="24"/>
      <c r="N1124" s="24"/>
      <c r="O1124" s="24"/>
      <c r="P1124" s="24"/>
      <c r="Q1124" s="24"/>
      <c r="R1124" s="24"/>
      <c r="S1124" s="24"/>
      <c r="T1124" s="24"/>
      <c r="U1124" s="24"/>
      <c r="V1124" s="24"/>
      <c r="W1124" s="24"/>
      <c r="X1124" s="24"/>
      <c r="Y1124" s="24"/>
      <c r="Z1124" s="24"/>
      <c r="AA1124" s="24"/>
      <c r="AB1124" s="24"/>
      <c r="AC1124" s="24"/>
      <c r="AD1124" s="24"/>
      <c r="AE1124" s="24"/>
      <c r="AF1124" s="24"/>
      <c r="AG1124" s="24"/>
      <c r="AH1124" s="24"/>
      <c r="AI1124" s="24"/>
      <c r="AJ1124" s="24"/>
      <c r="AK1124" s="24"/>
      <c r="AL1124" s="24"/>
      <c r="AM1124" s="24"/>
      <c r="AN1124" s="24"/>
      <c r="AO1124" s="24"/>
      <c r="AP1124" s="24"/>
      <c r="AQ1124" s="24"/>
      <c r="AR1124" s="24"/>
      <c r="AS1124" s="24"/>
      <c r="AT1124" s="24"/>
      <c r="AU1124" s="24"/>
      <c r="AV1124" s="24"/>
      <c r="AW1124" s="24"/>
    </row>
    <row r="1125" spans="1:49" ht="18" customHeight="1">
      <c r="A1125" s="14"/>
      <c r="B1125" s="15"/>
      <c r="M1125" s="24"/>
      <c r="N1125" s="24"/>
      <c r="O1125" s="24"/>
      <c r="P1125" s="24"/>
      <c r="Q1125" s="24"/>
      <c r="R1125" s="24"/>
      <c r="S1125" s="24"/>
      <c r="T1125" s="24"/>
      <c r="U1125" s="24"/>
      <c r="V1125" s="24"/>
      <c r="W1125" s="24"/>
      <c r="X1125" s="24"/>
      <c r="Y1125" s="24"/>
      <c r="Z1125" s="24"/>
      <c r="AA1125" s="24"/>
      <c r="AB1125" s="24"/>
      <c r="AC1125" s="24"/>
      <c r="AD1125" s="24"/>
      <c r="AE1125" s="24"/>
      <c r="AF1125" s="24"/>
      <c r="AG1125" s="24"/>
      <c r="AH1125" s="24"/>
      <c r="AI1125" s="24"/>
      <c r="AJ1125" s="24"/>
      <c r="AK1125" s="24"/>
      <c r="AL1125" s="24"/>
      <c r="AM1125" s="24"/>
      <c r="AN1125" s="24"/>
      <c r="AO1125" s="24"/>
      <c r="AP1125" s="24"/>
      <c r="AQ1125" s="24"/>
      <c r="AR1125" s="24"/>
      <c r="AS1125" s="24"/>
      <c r="AT1125" s="24"/>
      <c r="AU1125" s="24"/>
      <c r="AV1125" s="24"/>
      <c r="AW1125" s="24"/>
    </row>
    <row r="1126" spans="1:49" ht="18" customHeight="1">
      <c r="A1126" s="14"/>
      <c r="B1126" s="15"/>
      <c r="M1126" s="24"/>
      <c r="N1126" s="24"/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  <c r="Y1126" s="24"/>
      <c r="Z1126" s="24"/>
      <c r="AA1126" s="24"/>
      <c r="AB1126" s="24"/>
      <c r="AC1126" s="24"/>
      <c r="AD1126" s="24"/>
      <c r="AE1126" s="24"/>
      <c r="AF1126" s="24"/>
      <c r="AG1126" s="24"/>
      <c r="AH1126" s="24"/>
      <c r="AI1126" s="24"/>
      <c r="AJ1126" s="24"/>
      <c r="AK1126" s="24"/>
      <c r="AL1126" s="24"/>
      <c r="AM1126" s="24"/>
      <c r="AN1126" s="24"/>
      <c r="AO1126" s="24"/>
      <c r="AP1126" s="24"/>
      <c r="AQ1126" s="24"/>
      <c r="AR1126" s="24"/>
      <c r="AS1126" s="24"/>
      <c r="AT1126" s="24"/>
      <c r="AU1126" s="24"/>
      <c r="AV1126" s="24"/>
      <c r="AW1126" s="24"/>
    </row>
    <row r="1127" spans="1:49" ht="18" customHeight="1">
      <c r="A1127" s="14"/>
      <c r="B1127" s="15"/>
      <c r="M1127" s="24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  <c r="Y1127" s="24"/>
      <c r="Z1127" s="24"/>
      <c r="AA1127" s="24"/>
      <c r="AB1127" s="24"/>
      <c r="AC1127" s="24"/>
      <c r="AD1127" s="24"/>
      <c r="AE1127" s="24"/>
      <c r="AF1127" s="24"/>
      <c r="AG1127" s="24"/>
      <c r="AH1127" s="24"/>
      <c r="AI1127" s="24"/>
      <c r="AJ1127" s="24"/>
      <c r="AK1127" s="24"/>
      <c r="AL1127" s="24"/>
      <c r="AM1127" s="24"/>
      <c r="AN1127" s="24"/>
      <c r="AO1127" s="24"/>
      <c r="AP1127" s="24"/>
      <c r="AQ1127" s="24"/>
      <c r="AR1127" s="24"/>
      <c r="AS1127" s="24"/>
      <c r="AT1127" s="24"/>
      <c r="AU1127" s="24"/>
      <c r="AV1127" s="24"/>
      <c r="AW1127" s="24"/>
    </row>
    <row r="1128" spans="1:49" ht="18" customHeight="1">
      <c r="A1128" s="14"/>
      <c r="B1128" s="15"/>
      <c r="M1128" s="24"/>
      <c r="N1128" s="24"/>
      <c r="O1128" s="24"/>
      <c r="P1128" s="24"/>
      <c r="Q1128" s="24"/>
      <c r="R1128" s="24"/>
      <c r="S1128" s="24"/>
      <c r="T1128" s="24"/>
      <c r="U1128" s="24"/>
      <c r="V1128" s="24"/>
      <c r="W1128" s="24"/>
      <c r="X1128" s="24"/>
      <c r="Y1128" s="24"/>
      <c r="Z1128" s="24"/>
      <c r="AA1128" s="24"/>
      <c r="AB1128" s="24"/>
      <c r="AC1128" s="24"/>
      <c r="AD1128" s="24"/>
      <c r="AE1128" s="24"/>
      <c r="AF1128" s="24"/>
      <c r="AG1128" s="24"/>
      <c r="AH1128" s="24"/>
      <c r="AI1128" s="24"/>
      <c r="AJ1128" s="24"/>
      <c r="AK1128" s="24"/>
      <c r="AL1128" s="24"/>
      <c r="AM1128" s="24"/>
      <c r="AN1128" s="24"/>
      <c r="AO1128" s="24"/>
      <c r="AP1128" s="24"/>
      <c r="AQ1128" s="24"/>
      <c r="AR1128" s="24"/>
      <c r="AS1128" s="24"/>
      <c r="AT1128" s="24"/>
      <c r="AU1128" s="24"/>
      <c r="AV1128" s="24"/>
      <c r="AW1128" s="24"/>
    </row>
    <row r="1129" spans="1:49" ht="18" customHeight="1">
      <c r="A1129" s="14"/>
      <c r="B1129" s="15"/>
      <c r="M1129" s="24"/>
      <c r="N1129" s="24"/>
      <c r="O1129" s="24"/>
      <c r="P1129" s="24"/>
      <c r="Q1129" s="24"/>
      <c r="R1129" s="24"/>
      <c r="S1129" s="24"/>
      <c r="T1129" s="24"/>
      <c r="U1129" s="24"/>
      <c r="V1129" s="24"/>
      <c r="W1129" s="24"/>
      <c r="X1129" s="24"/>
      <c r="Y1129" s="24"/>
      <c r="Z1129" s="24"/>
      <c r="AA1129" s="24"/>
      <c r="AB1129" s="24"/>
      <c r="AC1129" s="24"/>
      <c r="AD1129" s="24"/>
      <c r="AE1129" s="24"/>
      <c r="AF1129" s="24"/>
      <c r="AG1129" s="24"/>
      <c r="AH1129" s="24"/>
      <c r="AI1129" s="24"/>
      <c r="AJ1129" s="24"/>
      <c r="AK1129" s="24"/>
      <c r="AL1129" s="24"/>
      <c r="AM1129" s="24"/>
      <c r="AN1129" s="24"/>
      <c r="AO1129" s="24"/>
      <c r="AP1129" s="24"/>
      <c r="AQ1129" s="24"/>
      <c r="AR1129" s="24"/>
      <c r="AS1129" s="24"/>
      <c r="AT1129" s="24"/>
      <c r="AU1129" s="24"/>
      <c r="AV1129" s="24"/>
      <c r="AW1129" s="24"/>
    </row>
    <row r="1130" spans="1:49" ht="18" customHeight="1">
      <c r="A1130" s="14"/>
      <c r="B1130" s="15"/>
      <c r="M1130" s="24"/>
      <c r="N1130" s="24"/>
      <c r="O1130" s="24"/>
      <c r="P1130" s="24"/>
      <c r="Q1130" s="24"/>
      <c r="R1130" s="24"/>
      <c r="S1130" s="24"/>
      <c r="T1130" s="24"/>
      <c r="U1130" s="24"/>
      <c r="V1130" s="24"/>
      <c r="W1130" s="24"/>
      <c r="X1130" s="24"/>
      <c r="Y1130" s="24"/>
      <c r="Z1130" s="24"/>
      <c r="AA1130" s="24"/>
      <c r="AB1130" s="24"/>
      <c r="AC1130" s="24"/>
      <c r="AD1130" s="24"/>
      <c r="AE1130" s="24"/>
      <c r="AF1130" s="24"/>
      <c r="AG1130" s="24"/>
      <c r="AH1130" s="24"/>
      <c r="AI1130" s="24"/>
      <c r="AJ1130" s="24"/>
      <c r="AK1130" s="24"/>
      <c r="AL1130" s="24"/>
      <c r="AM1130" s="24"/>
      <c r="AN1130" s="24"/>
      <c r="AO1130" s="24"/>
      <c r="AP1130" s="24"/>
      <c r="AQ1130" s="24"/>
      <c r="AR1130" s="24"/>
      <c r="AS1130" s="24"/>
      <c r="AT1130" s="24"/>
      <c r="AU1130" s="24"/>
      <c r="AV1130" s="24"/>
      <c r="AW1130" s="24"/>
    </row>
    <row r="1131" spans="1:49" ht="18" customHeight="1">
      <c r="A1131" s="14"/>
      <c r="B1131" s="15"/>
      <c r="M1131" s="24"/>
      <c r="N1131" s="24"/>
      <c r="O1131" s="24"/>
      <c r="P1131" s="24"/>
      <c r="Q1131" s="24"/>
      <c r="R1131" s="24"/>
      <c r="S1131" s="24"/>
      <c r="T1131" s="24"/>
      <c r="U1131" s="24"/>
      <c r="V1131" s="24"/>
      <c r="W1131" s="24"/>
      <c r="X1131" s="24"/>
      <c r="Y1131" s="24"/>
      <c r="Z1131" s="24"/>
      <c r="AA1131" s="24"/>
      <c r="AB1131" s="24"/>
      <c r="AC1131" s="24"/>
      <c r="AD1131" s="24"/>
      <c r="AE1131" s="24"/>
      <c r="AF1131" s="24"/>
      <c r="AG1131" s="24"/>
      <c r="AH1131" s="24"/>
      <c r="AI1131" s="24"/>
      <c r="AJ1131" s="24"/>
      <c r="AK1131" s="24"/>
      <c r="AL1131" s="24"/>
      <c r="AM1131" s="24"/>
      <c r="AN1131" s="24"/>
      <c r="AO1131" s="24"/>
      <c r="AP1131" s="24"/>
      <c r="AQ1131" s="24"/>
      <c r="AR1131" s="24"/>
      <c r="AS1131" s="24"/>
      <c r="AT1131" s="24"/>
      <c r="AU1131" s="24"/>
      <c r="AV1131" s="24"/>
      <c r="AW1131" s="24"/>
    </row>
    <row r="1132" spans="1:49" ht="18" customHeight="1">
      <c r="A1132" s="14"/>
      <c r="B1132" s="15"/>
      <c r="M1132" s="24"/>
      <c r="N1132" s="24"/>
      <c r="O1132" s="24"/>
      <c r="P1132" s="24"/>
      <c r="Q1132" s="24"/>
      <c r="R1132" s="24"/>
      <c r="S1132" s="24"/>
      <c r="T1132" s="24"/>
      <c r="U1132" s="24"/>
      <c r="V1132" s="24"/>
      <c r="W1132" s="24"/>
      <c r="X1132" s="24"/>
      <c r="Y1132" s="24"/>
      <c r="Z1132" s="24"/>
      <c r="AA1132" s="24"/>
      <c r="AB1132" s="24"/>
      <c r="AC1132" s="24"/>
      <c r="AD1132" s="24"/>
      <c r="AE1132" s="24"/>
      <c r="AF1132" s="24"/>
      <c r="AG1132" s="24"/>
      <c r="AH1132" s="24"/>
      <c r="AI1132" s="24"/>
      <c r="AJ1132" s="24"/>
      <c r="AK1132" s="24"/>
      <c r="AL1132" s="24"/>
      <c r="AM1132" s="24"/>
      <c r="AN1132" s="24"/>
      <c r="AO1132" s="24"/>
      <c r="AP1132" s="24"/>
      <c r="AQ1132" s="24"/>
      <c r="AR1132" s="24"/>
      <c r="AS1132" s="24"/>
      <c r="AT1132" s="24"/>
      <c r="AU1132" s="24"/>
      <c r="AV1132" s="24"/>
      <c r="AW1132" s="24"/>
    </row>
    <row r="1133" spans="1:49" ht="18" customHeight="1">
      <c r="A1133" s="14"/>
      <c r="B1133" s="15"/>
      <c r="M1133" s="24"/>
      <c r="N1133" s="24"/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  <c r="Y1133" s="24"/>
      <c r="Z1133" s="24"/>
      <c r="AA1133" s="24"/>
      <c r="AB1133" s="24"/>
      <c r="AC1133" s="24"/>
      <c r="AD1133" s="24"/>
      <c r="AE1133" s="24"/>
      <c r="AF1133" s="24"/>
      <c r="AG1133" s="24"/>
      <c r="AH1133" s="24"/>
      <c r="AI1133" s="24"/>
      <c r="AJ1133" s="24"/>
      <c r="AK1133" s="24"/>
      <c r="AL1133" s="24"/>
      <c r="AM1133" s="24"/>
      <c r="AN1133" s="24"/>
      <c r="AO1133" s="24"/>
      <c r="AP1133" s="24"/>
      <c r="AQ1133" s="24"/>
      <c r="AR1133" s="24"/>
      <c r="AS1133" s="24"/>
      <c r="AT1133" s="24"/>
      <c r="AU1133" s="24"/>
      <c r="AV1133" s="24"/>
      <c r="AW1133" s="24"/>
    </row>
    <row r="1134" spans="1:49" ht="18" customHeight="1">
      <c r="A1134" s="14"/>
      <c r="B1134" s="15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  <c r="Y1134" s="24"/>
      <c r="Z1134" s="24"/>
      <c r="AA1134" s="24"/>
      <c r="AB1134" s="24"/>
      <c r="AC1134" s="24"/>
      <c r="AD1134" s="24"/>
      <c r="AE1134" s="24"/>
      <c r="AF1134" s="24"/>
      <c r="AG1134" s="24"/>
      <c r="AH1134" s="24"/>
      <c r="AI1134" s="24"/>
      <c r="AJ1134" s="24"/>
      <c r="AK1134" s="24"/>
      <c r="AL1134" s="24"/>
      <c r="AM1134" s="24"/>
      <c r="AN1134" s="24"/>
      <c r="AO1134" s="24"/>
      <c r="AP1134" s="24"/>
      <c r="AQ1134" s="24"/>
      <c r="AR1134" s="24"/>
      <c r="AS1134" s="24"/>
      <c r="AT1134" s="24"/>
      <c r="AU1134" s="24"/>
      <c r="AV1134" s="24"/>
      <c r="AW1134" s="24"/>
    </row>
    <row r="1135" spans="1:49" ht="18" customHeight="1">
      <c r="A1135" s="14"/>
      <c r="B1135" s="15"/>
      <c r="M1135" s="24"/>
      <c r="N1135" s="24"/>
      <c r="O1135" s="24"/>
      <c r="P1135" s="24"/>
      <c r="Q1135" s="24"/>
      <c r="R1135" s="24"/>
      <c r="S1135" s="24"/>
      <c r="T1135" s="24"/>
      <c r="U1135" s="24"/>
      <c r="V1135" s="24"/>
      <c r="W1135" s="24"/>
      <c r="X1135" s="24"/>
      <c r="Y1135" s="24"/>
      <c r="Z1135" s="24"/>
      <c r="AA1135" s="24"/>
      <c r="AB1135" s="24"/>
      <c r="AC1135" s="24"/>
      <c r="AD1135" s="24"/>
      <c r="AE1135" s="24"/>
      <c r="AF1135" s="24"/>
      <c r="AG1135" s="24"/>
      <c r="AH1135" s="24"/>
      <c r="AI1135" s="24"/>
      <c r="AJ1135" s="24"/>
      <c r="AK1135" s="24"/>
      <c r="AL1135" s="24"/>
      <c r="AM1135" s="24"/>
      <c r="AN1135" s="24"/>
      <c r="AO1135" s="24"/>
      <c r="AP1135" s="24"/>
      <c r="AQ1135" s="24"/>
      <c r="AR1135" s="24"/>
      <c r="AS1135" s="24"/>
      <c r="AT1135" s="24"/>
      <c r="AU1135" s="24"/>
      <c r="AV1135" s="24"/>
      <c r="AW1135" s="24"/>
    </row>
    <row r="1136" spans="1:49" ht="18" customHeight="1">
      <c r="A1136" s="14"/>
      <c r="B1136" s="15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/>
      <c r="W1136" s="24"/>
      <c r="X1136" s="24"/>
      <c r="Y1136" s="24"/>
      <c r="Z1136" s="24"/>
      <c r="AA1136" s="24"/>
      <c r="AB1136" s="24"/>
      <c r="AC1136" s="24"/>
      <c r="AD1136" s="24"/>
      <c r="AE1136" s="24"/>
      <c r="AF1136" s="24"/>
      <c r="AG1136" s="24"/>
      <c r="AH1136" s="24"/>
      <c r="AI1136" s="24"/>
      <c r="AJ1136" s="24"/>
      <c r="AK1136" s="24"/>
      <c r="AL1136" s="24"/>
      <c r="AM1136" s="24"/>
      <c r="AN1136" s="24"/>
      <c r="AO1136" s="24"/>
      <c r="AP1136" s="24"/>
      <c r="AQ1136" s="24"/>
      <c r="AR1136" s="24"/>
      <c r="AS1136" s="24"/>
      <c r="AT1136" s="24"/>
      <c r="AU1136" s="24"/>
      <c r="AV1136" s="24"/>
      <c r="AW1136" s="24"/>
    </row>
    <row r="1137" spans="1:49" ht="18" customHeight="1">
      <c r="A1137" s="14"/>
      <c r="B1137" s="15"/>
      <c r="M1137" s="24"/>
      <c r="N1137" s="24"/>
      <c r="O1137" s="24"/>
      <c r="P1137" s="24"/>
      <c r="Q1137" s="24"/>
      <c r="R1137" s="24"/>
      <c r="S1137" s="24"/>
      <c r="T1137" s="24"/>
      <c r="U1137" s="24"/>
      <c r="V1137" s="24"/>
      <c r="W1137" s="24"/>
      <c r="X1137" s="24"/>
      <c r="Y1137" s="24"/>
      <c r="Z1137" s="24"/>
      <c r="AA1137" s="24"/>
      <c r="AB1137" s="24"/>
      <c r="AC1137" s="24"/>
      <c r="AD1137" s="24"/>
      <c r="AE1137" s="24"/>
      <c r="AF1137" s="24"/>
      <c r="AG1137" s="24"/>
      <c r="AH1137" s="24"/>
      <c r="AI1137" s="24"/>
      <c r="AJ1137" s="24"/>
      <c r="AK1137" s="24"/>
      <c r="AL1137" s="24"/>
      <c r="AM1137" s="24"/>
      <c r="AN1137" s="24"/>
      <c r="AO1137" s="24"/>
      <c r="AP1137" s="24"/>
      <c r="AQ1137" s="24"/>
      <c r="AR1137" s="24"/>
      <c r="AS1137" s="24"/>
      <c r="AT1137" s="24"/>
      <c r="AU1137" s="24"/>
      <c r="AV1137" s="24"/>
      <c r="AW1137" s="24"/>
    </row>
    <row r="1138" spans="1:49" ht="18" customHeight="1">
      <c r="A1138" s="14"/>
      <c r="B1138" s="15"/>
      <c r="M1138" s="24"/>
      <c r="N1138" s="24"/>
      <c r="O1138" s="24"/>
      <c r="P1138" s="24"/>
      <c r="Q1138" s="24"/>
      <c r="R1138" s="24"/>
      <c r="S1138" s="24"/>
      <c r="T1138" s="24"/>
      <c r="U1138" s="24"/>
      <c r="V1138" s="24"/>
      <c r="W1138" s="24"/>
      <c r="X1138" s="24"/>
      <c r="Y1138" s="24"/>
      <c r="Z1138" s="24"/>
      <c r="AA1138" s="24"/>
      <c r="AB1138" s="24"/>
      <c r="AC1138" s="24"/>
      <c r="AD1138" s="24"/>
      <c r="AE1138" s="24"/>
      <c r="AF1138" s="24"/>
      <c r="AG1138" s="24"/>
      <c r="AH1138" s="24"/>
      <c r="AI1138" s="24"/>
      <c r="AJ1138" s="24"/>
      <c r="AK1138" s="24"/>
      <c r="AL1138" s="24"/>
      <c r="AM1138" s="24"/>
      <c r="AN1138" s="24"/>
      <c r="AO1138" s="24"/>
      <c r="AP1138" s="24"/>
      <c r="AQ1138" s="24"/>
      <c r="AR1138" s="24"/>
      <c r="AS1138" s="24"/>
      <c r="AT1138" s="24"/>
      <c r="AU1138" s="24"/>
      <c r="AV1138" s="24"/>
      <c r="AW1138" s="24"/>
    </row>
    <row r="1139" spans="1:49" ht="18" customHeight="1">
      <c r="A1139" s="14"/>
      <c r="B1139" s="15"/>
      <c r="M1139" s="24"/>
      <c r="N1139" s="24"/>
      <c r="O1139" s="24"/>
      <c r="P1139" s="24"/>
      <c r="Q1139" s="24"/>
      <c r="R1139" s="24"/>
      <c r="S1139" s="24"/>
      <c r="T1139" s="24"/>
      <c r="U1139" s="24"/>
      <c r="V1139" s="24"/>
      <c r="W1139" s="24"/>
      <c r="X1139" s="24"/>
      <c r="Y1139" s="24"/>
      <c r="Z1139" s="24"/>
      <c r="AA1139" s="24"/>
      <c r="AB1139" s="24"/>
      <c r="AC1139" s="24"/>
      <c r="AD1139" s="24"/>
      <c r="AE1139" s="24"/>
      <c r="AF1139" s="24"/>
      <c r="AG1139" s="24"/>
      <c r="AH1139" s="24"/>
      <c r="AI1139" s="24"/>
      <c r="AJ1139" s="24"/>
      <c r="AK1139" s="24"/>
      <c r="AL1139" s="24"/>
      <c r="AM1139" s="24"/>
      <c r="AN1139" s="24"/>
      <c r="AO1139" s="24"/>
      <c r="AP1139" s="24"/>
      <c r="AQ1139" s="24"/>
      <c r="AR1139" s="24"/>
      <c r="AS1139" s="24"/>
      <c r="AT1139" s="24"/>
      <c r="AU1139" s="24"/>
      <c r="AV1139" s="24"/>
      <c r="AW1139" s="24"/>
    </row>
    <row r="1140" spans="1:49" ht="18" customHeight="1">
      <c r="A1140" s="14"/>
      <c r="B1140" s="15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  <c r="Y1140" s="24"/>
      <c r="Z1140" s="24"/>
      <c r="AA1140" s="24"/>
      <c r="AB1140" s="24"/>
      <c r="AC1140" s="24"/>
      <c r="AD1140" s="24"/>
      <c r="AE1140" s="24"/>
      <c r="AF1140" s="24"/>
      <c r="AG1140" s="24"/>
      <c r="AH1140" s="24"/>
      <c r="AI1140" s="24"/>
      <c r="AJ1140" s="24"/>
      <c r="AK1140" s="24"/>
      <c r="AL1140" s="24"/>
      <c r="AM1140" s="24"/>
      <c r="AN1140" s="24"/>
      <c r="AO1140" s="24"/>
      <c r="AP1140" s="24"/>
      <c r="AQ1140" s="24"/>
      <c r="AR1140" s="24"/>
      <c r="AS1140" s="24"/>
      <c r="AT1140" s="24"/>
      <c r="AU1140" s="24"/>
      <c r="AV1140" s="24"/>
      <c r="AW1140" s="24"/>
    </row>
    <row r="1141" spans="1:49" ht="18" customHeight="1">
      <c r="A1141" s="14"/>
      <c r="B1141" s="15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  <c r="Y1141" s="24"/>
      <c r="Z1141" s="24"/>
      <c r="AA1141" s="24"/>
      <c r="AB1141" s="24"/>
      <c r="AC1141" s="24"/>
      <c r="AD1141" s="24"/>
      <c r="AE1141" s="24"/>
      <c r="AF1141" s="24"/>
      <c r="AG1141" s="24"/>
      <c r="AH1141" s="24"/>
      <c r="AI1141" s="24"/>
      <c r="AJ1141" s="24"/>
      <c r="AK1141" s="24"/>
      <c r="AL1141" s="24"/>
      <c r="AM1141" s="24"/>
      <c r="AN1141" s="24"/>
      <c r="AO1141" s="24"/>
      <c r="AP1141" s="24"/>
      <c r="AQ1141" s="24"/>
      <c r="AR1141" s="24"/>
      <c r="AS1141" s="24"/>
      <c r="AT1141" s="24"/>
      <c r="AU1141" s="24"/>
      <c r="AV1141" s="24"/>
      <c r="AW1141" s="24"/>
    </row>
    <row r="1142" spans="1:49" ht="18" customHeight="1">
      <c r="A1142" s="14"/>
      <c r="B1142" s="15"/>
      <c r="M1142" s="24"/>
      <c r="N1142" s="24"/>
      <c r="O1142" s="24"/>
      <c r="P1142" s="24"/>
      <c r="Q1142" s="24"/>
      <c r="R1142" s="24"/>
      <c r="S1142" s="24"/>
      <c r="T1142" s="24"/>
      <c r="U1142" s="24"/>
      <c r="V1142" s="24"/>
      <c r="W1142" s="24"/>
      <c r="X1142" s="24"/>
      <c r="Y1142" s="24"/>
      <c r="Z1142" s="24"/>
      <c r="AA1142" s="24"/>
      <c r="AB1142" s="24"/>
      <c r="AC1142" s="24"/>
      <c r="AD1142" s="24"/>
      <c r="AE1142" s="24"/>
      <c r="AF1142" s="24"/>
      <c r="AG1142" s="24"/>
      <c r="AH1142" s="24"/>
      <c r="AI1142" s="24"/>
      <c r="AJ1142" s="24"/>
      <c r="AK1142" s="24"/>
      <c r="AL1142" s="24"/>
      <c r="AM1142" s="24"/>
      <c r="AN1142" s="24"/>
      <c r="AO1142" s="24"/>
      <c r="AP1142" s="24"/>
      <c r="AQ1142" s="24"/>
      <c r="AR1142" s="24"/>
      <c r="AS1142" s="24"/>
      <c r="AT1142" s="24"/>
      <c r="AU1142" s="24"/>
      <c r="AV1142" s="24"/>
      <c r="AW1142" s="24"/>
    </row>
    <row r="1143" spans="1:49" ht="18" customHeight="1">
      <c r="A1143" s="14"/>
      <c r="B1143" s="15"/>
      <c r="M1143" s="24"/>
      <c r="N1143" s="24"/>
      <c r="O1143" s="24"/>
      <c r="P1143" s="24"/>
      <c r="Q1143" s="24"/>
      <c r="R1143" s="24"/>
      <c r="S1143" s="24"/>
      <c r="T1143" s="24"/>
      <c r="U1143" s="24"/>
      <c r="V1143" s="24"/>
      <c r="W1143" s="24"/>
      <c r="X1143" s="24"/>
      <c r="Y1143" s="24"/>
      <c r="Z1143" s="24"/>
      <c r="AA1143" s="24"/>
      <c r="AB1143" s="24"/>
      <c r="AC1143" s="24"/>
      <c r="AD1143" s="24"/>
      <c r="AE1143" s="24"/>
      <c r="AF1143" s="24"/>
      <c r="AG1143" s="24"/>
      <c r="AH1143" s="24"/>
      <c r="AI1143" s="24"/>
      <c r="AJ1143" s="24"/>
      <c r="AK1143" s="24"/>
      <c r="AL1143" s="24"/>
      <c r="AM1143" s="24"/>
      <c r="AN1143" s="24"/>
      <c r="AO1143" s="24"/>
      <c r="AP1143" s="24"/>
      <c r="AQ1143" s="24"/>
      <c r="AR1143" s="24"/>
      <c r="AS1143" s="24"/>
      <c r="AT1143" s="24"/>
      <c r="AU1143" s="24"/>
      <c r="AV1143" s="24"/>
      <c r="AW1143" s="24"/>
    </row>
    <row r="1144" spans="1:49" ht="18" customHeight="1">
      <c r="A1144" s="14"/>
      <c r="B1144" s="15"/>
      <c r="M1144" s="24"/>
      <c r="N1144" s="24"/>
      <c r="O1144" s="24"/>
      <c r="P1144" s="24"/>
      <c r="Q1144" s="24"/>
      <c r="R1144" s="24"/>
      <c r="S1144" s="24"/>
      <c r="T1144" s="24"/>
      <c r="U1144" s="24"/>
      <c r="V1144" s="24"/>
      <c r="W1144" s="24"/>
      <c r="X1144" s="24"/>
      <c r="Y1144" s="24"/>
      <c r="Z1144" s="24"/>
      <c r="AA1144" s="24"/>
      <c r="AB1144" s="24"/>
      <c r="AC1144" s="24"/>
      <c r="AD1144" s="24"/>
      <c r="AE1144" s="24"/>
      <c r="AF1144" s="24"/>
      <c r="AG1144" s="24"/>
      <c r="AH1144" s="24"/>
      <c r="AI1144" s="24"/>
      <c r="AJ1144" s="24"/>
      <c r="AK1144" s="24"/>
      <c r="AL1144" s="24"/>
      <c r="AM1144" s="24"/>
      <c r="AN1144" s="24"/>
      <c r="AO1144" s="24"/>
      <c r="AP1144" s="24"/>
      <c r="AQ1144" s="24"/>
      <c r="AR1144" s="24"/>
      <c r="AS1144" s="24"/>
      <c r="AT1144" s="24"/>
      <c r="AU1144" s="24"/>
      <c r="AV1144" s="24"/>
      <c r="AW1144" s="24"/>
    </row>
    <row r="1145" spans="1:49" ht="18" customHeight="1">
      <c r="A1145" s="14"/>
      <c r="B1145" s="15"/>
      <c r="M1145" s="24"/>
      <c r="N1145" s="24"/>
      <c r="O1145" s="24"/>
      <c r="P1145" s="24"/>
      <c r="Q1145" s="24"/>
      <c r="R1145" s="24"/>
      <c r="S1145" s="24"/>
      <c r="T1145" s="24"/>
      <c r="U1145" s="24"/>
      <c r="V1145" s="24"/>
      <c r="W1145" s="24"/>
      <c r="X1145" s="24"/>
      <c r="Y1145" s="24"/>
      <c r="Z1145" s="24"/>
      <c r="AA1145" s="24"/>
      <c r="AB1145" s="24"/>
      <c r="AC1145" s="24"/>
      <c r="AD1145" s="24"/>
      <c r="AE1145" s="24"/>
      <c r="AF1145" s="24"/>
      <c r="AG1145" s="24"/>
      <c r="AH1145" s="24"/>
      <c r="AI1145" s="24"/>
      <c r="AJ1145" s="24"/>
      <c r="AK1145" s="24"/>
      <c r="AL1145" s="24"/>
      <c r="AM1145" s="24"/>
      <c r="AN1145" s="24"/>
      <c r="AO1145" s="24"/>
      <c r="AP1145" s="24"/>
      <c r="AQ1145" s="24"/>
      <c r="AR1145" s="24"/>
      <c r="AS1145" s="24"/>
      <c r="AT1145" s="24"/>
      <c r="AU1145" s="24"/>
      <c r="AV1145" s="24"/>
      <c r="AW1145" s="24"/>
    </row>
    <row r="1146" spans="1:49" ht="18" customHeight="1">
      <c r="A1146" s="14"/>
      <c r="B1146" s="15"/>
      <c r="M1146" s="24"/>
      <c r="N1146" s="24"/>
      <c r="O1146" s="24"/>
      <c r="P1146" s="24"/>
      <c r="Q1146" s="24"/>
      <c r="R1146" s="24"/>
      <c r="S1146" s="24"/>
      <c r="T1146" s="24"/>
      <c r="U1146" s="24"/>
      <c r="V1146" s="24"/>
      <c r="W1146" s="24"/>
      <c r="X1146" s="24"/>
      <c r="Y1146" s="24"/>
      <c r="Z1146" s="24"/>
      <c r="AA1146" s="24"/>
      <c r="AB1146" s="24"/>
      <c r="AC1146" s="24"/>
      <c r="AD1146" s="24"/>
      <c r="AE1146" s="24"/>
      <c r="AF1146" s="24"/>
      <c r="AG1146" s="24"/>
      <c r="AH1146" s="24"/>
      <c r="AI1146" s="24"/>
      <c r="AJ1146" s="24"/>
      <c r="AK1146" s="24"/>
      <c r="AL1146" s="24"/>
      <c r="AM1146" s="24"/>
      <c r="AN1146" s="24"/>
      <c r="AO1146" s="24"/>
      <c r="AP1146" s="24"/>
      <c r="AQ1146" s="24"/>
      <c r="AR1146" s="24"/>
      <c r="AS1146" s="24"/>
      <c r="AT1146" s="24"/>
      <c r="AU1146" s="24"/>
      <c r="AV1146" s="24"/>
      <c r="AW1146" s="24"/>
    </row>
    <row r="1147" spans="1:49" ht="18" customHeight="1">
      <c r="A1147" s="14"/>
      <c r="B1147" s="15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  <c r="Y1147" s="24"/>
      <c r="Z1147" s="24"/>
      <c r="AA1147" s="24"/>
      <c r="AB1147" s="24"/>
      <c r="AC1147" s="24"/>
      <c r="AD1147" s="24"/>
      <c r="AE1147" s="24"/>
      <c r="AF1147" s="24"/>
      <c r="AG1147" s="24"/>
      <c r="AH1147" s="24"/>
      <c r="AI1147" s="24"/>
      <c r="AJ1147" s="24"/>
      <c r="AK1147" s="24"/>
      <c r="AL1147" s="24"/>
      <c r="AM1147" s="24"/>
      <c r="AN1147" s="24"/>
      <c r="AO1147" s="24"/>
      <c r="AP1147" s="24"/>
      <c r="AQ1147" s="24"/>
      <c r="AR1147" s="24"/>
      <c r="AS1147" s="24"/>
      <c r="AT1147" s="24"/>
      <c r="AU1147" s="24"/>
      <c r="AV1147" s="24"/>
      <c r="AW1147" s="24"/>
    </row>
    <row r="1148" spans="1:49" ht="18" customHeight="1">
      <c r="A1148" s="14"/>
      <c r="B1148" s="15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  <c r="Y1148" s="24"/>
      <c r="Z1148" s="24"/>
      <c r="AA1148" s="24"/>
      <c r="AB1148" s="24"/>
      <c r="AC1148" s="24"/>
      <c r="AD1148" s="24"/>
      <c r="AE1148" s="24"/>
      <c r="AF1148" s="24"/>
      <c r="AG1148" s="24"/>
      <c r="AH1148" s="24"/>
      <c r="AI1148" s="24"/>
      <c r="AJ1148" s="24"/>
      <c r="AK1148" s="24"/>
      <c r="AL1148" s="24"/>
      <c r="AM1148" s="24"/>
      <c r="AN1148" s="24"/>
      <c r="AO1148" s="24"/>
      <c r="AP1148" s="24"/>
      <c r="AQ1148" s="24"/>
      <c r="AR1148" s="24"/>
      <c r="AS1148" s="24"/>
      <c r="AT1148" s="24"/>
      <c r="AU1148" s="24"/>
      <c r="AV1148" s="24"/>
      <c r="AW1148" s="24"/>
    </row>
    <row r="1149" spans="1:49" ht="18" customHeight="1">
      <c r="A1149" s="14"/>
      <c r="B1149" s="15"/>
      <c r="M1149" s="24"/>
      <c r="N1149" s="24"/>
      <c r="O1149" s="24"/>
      <c r="P1149" s="24"/>
      <c r="Q1149" s="24"/>
      <c r="R1149" s="24"/>
      <c r="S1149" s="24"/>
      <c r="T1149" s="24"/>
      <c r="U1149" s="24"/>
      <c r="V1149" s="24"/>
      <c r="W1149" s="24"/>
      <c r="X1149" s="24"/>
      <c r="Y1149" s="24"/>
      <c r="Z1149" s="24"/>
      <c r="AA1149" s="24"/>
      <c r="AB1149" s="24"/>
      <c r="AC1149" s="24"/>
      <c r="AD1149" s="24"/>
      <c r="AE1149" s="24"/>
      <c r="AF1149" s="24"/>
      <c r="AG1149" s="24"/>
      <c r="AH1149" s="24"/>
      <c r="AI1149" s="24"/>
      <c r="AJ1149" s="24"/>
      <c r="AK1149" s="24"/>
      <c r="AL1149" s="24"/>
      <c r="AM1149" s="24"/>
      <c r="AN1149" s="24"/>
      <c r="AO1149" s="24"/>
      <c r="AP1149" s="24"/>
      <c r="AQ1149" s="24"/>
      <c r="AR1149" s="24"/>
      <c r="AS1149" s="24"/>
      <c r="AT1149" s="24"/>
      <c r="AU1149" s="24"/>
      <c r="AV1149" s="24"/>
      <c r="AW1149" s="24"/>
    </row>
    <row r="1150" spans="1:49" ht="18" customHeight="1">
      <c r="A1150" s="14"/>
      <c r="B1150" s="15"/>
      <c r="M1150" s="24"/>
      <c r="N1150" s="24"/>
      <c r="O1150" s="24"/>
      <c r="P1150" s="24"/>
      <c r="Q1150" s="24"/>
      <c r="R1150" s="24"/>
      <c r="S1150" s="24"/>
      <c r="T1150" s="24"/>
      <c r="U1150" s="24"/>
      <c r="V1150" s="24"/>
      <c r="W1150" s="24"/>
      <c r="X1150" s="24"/>
      <c r="Y1150" s="24"/>
      <c r="Z1150" s="24"/>
      <c r="AA1150" s="24"/>
      <c r="AB1150" s="24"/>
      <c r="AC1150" s="24"/>
      <c r="AD1150" s="24"/>
      <c r="AE1150" s="24"/>
      <c r="AF1150" s="24"/>
      <c r="AG1150" s="24"/>
      <c r="AH1150" s="24"/>
      <c r="AI1150" s="24"/>
      <c r="AJ1150" s="24"/>
      <c r="AK1150" s="24"/>
      <c r="AL1150" s="24"/>
      <c r="AM1150" s="24"/>
      <c r="AN1150" s="24"/>
      <c r="AO1150" s="24"/>
      <c r="AP1150" s="24"/>
      <c r="AQ1150" s="24"/>
      <c r="AR1150" s="24"/>
      <c r="AS1150" s="24"/>
      <c r="AT1150" s="24"/>
      <c r="AU1150" s="24"/>
      <c r="AV1150" s="24"/>
      <c r="AW1150" s="24"/>
    </row>
    <row r="1151" spans="1:49" ht="18" customHeight="1">
      <c r="A1151" s="14"/>
      <c r="B1151" s="15"/>
      <c r="M1151" s="24"/>
      <c r="N1151" s="24"/>
      <c r="O1151" s="24"/>
      <c r="P1151" s="24"/>
      <c r="Q1151" s="24"/>
      <c r="R1151" s="24"/>
      <c r="S1151" s="24"/>
      <c r="T1151" s="24"/>
      <c r="U1151" s="24"/>
      <c r="V1151" s="24"/>
      <c r="W1151" s="24"/>
      <c r="X1151" s="24"/>
      <c r="Y1151" s="24"/>
      <c r="Z1151" s="24"/>
      <c r="AA1151" s="24"/>
      <c r="AB1151" s="24"/>
      <c r="AC1151" s="24"/>
      <c r="AD1151" s="24"/>
      <c r="AE1151" s="24"/>
      <c r="AF1151" s="24"/>
      <c r="AG1151" s="24"/>
      <c r="AH1151" s="24"/>
      <c r="AI1151" s="24"/>
      <c r="AJ1151" s="24"/>
      <c r="AK1151" s="24"/>
      <c r="AL1151" s="24"/>
      <c r="AM1151" s="24"/>
      <c r="AN1151" s="24"/>
      <c r="AO1151" s="24"/>
      <c r="AP1151" s="24"/>
      <c r="AQ1151" s="24"/>
      <c r="AR1151" s="24"/>
      <c r="AS1151" s="24"/>
      <c r="AT1151" s="24"/>
      <c r="AU1151" s="24"/>
      <c r="AV1151" s="24"/>
      <c r="AW1151" s="24"/>
    </row>
    <row r="1152" spans="1:49" ht="18" customHeight="1">
      <c r="A1152" s="14"/>
      <c r="B1152" s="15"/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  <c r="W1152" s="24"/>
      <c r="X1152" s="24"/>
      <c r="Y1152" s="24"/>
      <c r="Z1152" s="24"/>
      <c r="AA1152" s="24"/>
      <c r="AB1152" s="24"/>
      <c r="AC1152" s="24"/>
      <c r="AD1152" s="24"/>
      <c r="AE1152" s="24"/>
      <c r="AF1152" s="24"/>
      <c r="AG1152" s="24"/>
      <c r="AH1152" s="24"/>
      <c r="AI1152" s="24"/>
      <c r="AJ1152" s="24"/>
      <c r="AK1152" s="24"/>
      <c r="AL1152" s="24"/>
      <c r="AM1152" s="24"/>
      <c r="AN1152" s="24"/>
      <c r="AO1152" s="24"/>
      <c r="AP1152" s="24"/>
      <c r="AQ1152" s="24"/>
      <c r="AR1152" s="24"/>
      <c r="AS1152" s="24"/>
      <c r="AT1152" s="24"/>
      <c r="AU1152" s="24"/>
      <c r="AV1152" s="24"/>
      <c r="AW1152" s="24"/>
    </row>
    <row r="1153" spans="1:49" ht="18" customHeight="1">
      <c r="A1153" s="14"/>
      <c r="B1153" s="15"/>
      <c r="M1153" s="24"/>
      <c r="N1153" s="24"/>
      <c r="O1153" s="24"/>
      <c r="P1153" s="24"/>
      <c r="Q1153" s="24"/>
      <c r="R1153" s="24"/>
      <c r="S1153" s="24"/>
      <c r="T1153" s="24"/>
      <c r="U1153" s="24"/>
      <c r="V1153" s="24"/>
      <c r="W1153" s="24"/>
      <c r="X1153" s="24"/>
      <c r="Y1153" s="24"/>
      <c r="Z1153" s="24"/>
      <c r="AA1153" s="24"/>
      <c r="AB1153" s="24"/>
      <c r="AC1153" s="24"/>
      <c r="AD1153" s="24"/>
      <c r="AE1153" s="24"/>
      <c r="AF1153" s="24"/>
      <c r="AG1153" s="24"/>
      <c r="AH1153" s="24"/>
      <c r="AI1153" s="24"/>
      <c r="AJ1153" s="24"/>
      <c r="AK1153" s="24"/>
      <c r="AL1153" s="24"/>
      <c r="AM1153" s="24"/>
      <c r="AN1153" s="24"/>
      <c r="AO1153" s="24"/>
      <c r="AP1153" s="24"/>
      <c r="AQ1153" s="24"/>
      <c r="AR1153" s="24"/>
      <c r="AS1153" s="24"/>
      <c r="AT1153" s="24"/>
      <c r="AU1153" s="24"/>
      <c r="AV1153" s="24"/>
      <c r="AW1153" s="24"/>
    </row>
    <row r="1154" spans="1:49" ht="18" customHeight="1">
      <c r="A1154" s="14"/>
      <c r="B1154" s="15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  <c r="Y1154" s="24"/>
      <c r="Z1154" s="24"/>
      <c r="AA1154" s="24"/>
      <c r="AB1154" s="24"/>
      <c r="AC1154" s="24"/>
      <c r="AD1154" s="24"/>
      <c r="AE1154" s="24"/>
      <c r="AF1154" s="24"/>
      <c r="AG1154" s="24"/>
      <c r="AH1154" s="24"/>
      <c r="AI1154" s="24"/>
      <c r="AJ1154" s="24"/>
      <c r="AK1154" s="24"/>
      <c r="AL1154" s="24"/>
      <c r="AM1154" s="24"/>
      <c r="AN1154" s="24"/>
      <c r="AO1154" s="24"/>
      <c r="AP1154" s="24"/>
      <c r="AQ1154" s="24"/>
      <c r="AR1154" s="24"/>
      <c r="AS1154" s="24"/>
      <c r="AT1154" s="24"/>
      <c r="AU1154" s="24"/>
      <c r="AV1154" s="24"/>
      <c r="AW1154" s="24"/>
    </row>
    <row r="1155" spans="1:49" ht="18" customHeight="1">
      <c r="A1155" s="14"/>
      <c r="B1155" s="15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  <c r="Y1155" s="24"/>
      <c r="Z1155" s="24"/>
      <c r="AA1155" s="24"/>
      <c r="AB1155" s="24"/>
      <c r="AC1155" s="24"/>
      <c r="AD1155" s="24"/>
      <c r="AE1155" s="24"/>
      <c r="AF1155" s="24"/>
      <c r="AG1155" s="24"/>
      <c r="AH1155" s="24"/>
      <c r="AI1155" s="24"/>
      <c r="AJ1155" s="24"/>
      <c r="AK1155" s="24"/>
      <c r="AL1155" s="24"/>
      <c r="AM1155" s="24"/>
      <c r="AN1155" s="24"/>
      <c r="AO1155" s="24"/>
      <c r="AP1155" s="24"/>
      <c r="AQ1155" s="24"/>
      <c r="AR1155" s="24"/>
      <c r="AS1155" s="24"/>
      <c r="AT1155" s="24"/>
      <c r="AU1155" s="24"/>
      <c r="AV1155" s="24"/>
      <c r="AW1155" s="24"/>
    </row>
    <row r="1156" spans="1:49" ht="18" customHeight="1">
      <c r="A1156" s="14"/>
      <c r="B1156" s="15"/>
      <c r="M1156" s="24"/>
      <c r="N1156" s="24"/>
      <c r="O1156" s="24"/>
      <c r="P1156" s="24"/>
      <c r="Q1156" s="24"/>
      <c r="R1156" s="24"/>
      <c r="S1156" s="24"/>
      <c r="T1156" s="24"/>
      <c r="U1156" s="24"/>
      <c r="V1156" s="24"/>
      <c r="W1156" s="24"/>
      <c r="X1156" s="24"/>
      <c r="Y1156" s="24"/>
      <c r="Z1156" s="24"/>
      <c r="AA1156" s="24"/>
      <c r="AB1156" s="24"/>
      <c r="AC1156" s="24"/>
      <c r="AD1156" s="24"/>
      <c r="AE1156" s="24"/>
      <c r="AF1156" s="24"/>
      <c r="AG1156" s="24"/>
      <c r="AH1156" s="24"/>
      <c r="AI1156" s="24"/>
      <c r="AJ1156" s="24"/>
      <c r="AK1156" s="24"/>
      <c r="AL1156" s="24"/>
      <c r="AM1156" s="24"/>
      <c r="AN1156" s="24"/>
      <c r="AO1156" s="24"/>
      <c r="AP1156" s="24"/>
      <c r="AQ1156" s="24"/>
      <c r="AR1156" s="24"/>
      <c r="AS1156" s="24"/>
      <c r="AT1156" s="24"/>
      <c r="AU1156" s="24"/>
      <c r="AV1156" s="24"/>
      <c r="AW1156" s="24"/>
    </row>
    <row r="1157" spans="1:49" ht="18" customHeight="1">
      <c r="A1157" s="14"/>
      <c r="B1157" s="15"/>
      <c r="M1157" s="24"/>
      <c r="N1157" s="24"/>
      <c r="O1157" s="24"/>
      <c r="P1157" s="24"/>
      <c r="Q1157" s="24"/>
      <c r="R1157" s="24"/>
      <c r="S1157" s="24"/>
      <c r="T1157" s="24"/>
      <c r="U1157" s="24"/>
      <c r="V1157" s="24"/>
      <c r="W1157" s="24"/>
      <c r="X1157" s="24"/>
      <c r="Y1157" s="24"/>
      <c r="Z1157" s="24"/>
      <c r="AA1157" s="24"/>
      <c r="AB1157" s="24"/>
      <c r="AC1157" s="24"/>
      <c r="AD1157" s="24"/>
      <c r="AE1157" s="24"/>
      <c r="AF1157" s="24"/>
      <c r="AG1157" s="24"/>
      <c r="AH1157" s="24"/>
      <c r="AI1157" s="24"/>
      <c r="AJ1157" s="24"/>
      <c r="AK1157" s="24"/>
      <c r="AL1157" s="24"/>
      <c r="AM1157" s="24"/>
      <c r="AN1157" s="24"/>
      <c r="AO1157" s="24"/>
      <c r="AP1157" s="24"/>
      <c r="AQ1157" s="24"/>
      <c r="AR1157" s="24"/>
      <c r="AS1157" s="24"/>
      <c r="AT1157" s="24"/>
      <c r="AU1157" s="24"/>
      <c r="AV1157" s="24"/>
      <c r="AW1157" s="24"/>
    </row>
    <row r="1158" spans="1:49" ht="18" customHeight="1">
      <c r="A1158" s="14"/>
      <c r="B1158" s="15"/>
      <c r="M1158" s="24"/>
      <c r="N1158" s="24"/>
      <c r="O1158" s="24"/>
      <c r="P1158" s="24"/>
      <c r="Q1158" s="24"/>
      <c r="R1158" s="24"/>
      <c r="S1158" s="24"/>
      <c r="T1158" s="24"/>
      <c r="U1158" s="24"/>
      <c r="V1158" s="24"/>
      <c r="W1158" s="24"/>
      <c r="X1158" s="24"/>
      <c r="Y1158" s="24"/>
      <c r="Z1158" s="24"/>
      <c r="AA1158" s="24"/>
      <c r="AB1158" s="24"/>
      <c r="AC1158" s="24"/>
      <c r="AD1158" s="24"/>
      <c r="AE1158" s="24"/>
      <c r="AF1158" s="24"/>
      <c r="AG1158" s="24"/>
      <c r="AH1158" s="24"/>
      <c r="AI1158" s="24"/>
      <c r="AJ1158" s="24"/>
      <c r="AK1158" s="24"/>
      <c r="AL1158" s="24"/>
      <c r="AM1158" s="24"/>
      <c r="AN1158" s="24"/>
      <c r="AO1158" s="24"/>
      <c r="AP1158" s="24"/>
      <c r="AQ1158" s="24"/>
      <c r="AR1158" s="24"/>
      <c r="AS1158" s="24"/>
      <c r="AT1158" s="24"/>
      <c r="AU1158" s="24"/>
      <c r="AV1158" s="24"/>
      <c r="AW1158" s="24"/>
    </row>
    <row r="1159" spans="1:49" ht="18" customHeight="1">
      <c r="A1159" s="14"/>
      <c r="B1159" s="15"/>
      <c r="M1159" s="24"/>
      <c r="N1159" s="24"/>
      <c r="O1159" s="24"/>
      <c r="P1159" s="24"/>
      <c r="Q1159" s="24"/>
      <c r="R1159" s="24"/>
      <c r="S1159" s="24"/>
      <c r="T1159" s="24"/>
      <c r="U1159" s="24"/>
      <c r="V1159" s="24"/>
      <c r="W1159" s="24"/>
      <c r="X1159" s="24"/>
      <c r="Y1159" s="24"/>
      <c r="Z1159" s="24"/>
      <c r="AA1159" s="24"/>
      <c r="AB1159" s="24"/>
      <c r="AC1159" s="24"/>
      <c r="AD1159" s="24"/>
      <c r="AE1159" s="24"/>
      <c r="AF1159" s="24"/>
      <c r="AG1159" s="24"/>
      <c r="AH1159" s="24"/>
      <c r="AI1159" s="24"/>
      <c r="AJ1159" s="24"/>
      <c r="AK1159" s="24"/>
      <c r="AL1159" s="24"/>
      <c r="AM1159" s="24"/>
      <c r="AN1159" s="24"/>
      <c r="AO1159" s="24"/>
      <c r="AP1159" s="24"/>
      <c r="AQ1159" s="24"/>
      <c r="AR1159" s="24"/>
      <c r="AS1159" s="24"/>
      <c r="AT1159" s="24"/>
      <c r="AU1159" s="24"/>
      <c r="AV1159" s="24"/>
      <c r="AW1159" s="24"/>
    </row>
    <row r="1160" spans="1:49" ht="18" customHeight="1">
      <c r="A1160" s="14"/>
      <c r="B1160" s="15"/>
      <c r="M1160" s="24"/>
      <c r="N1160" s="24"/>
      <c r="O1160" s="24"/>
      <c r="P1160" s="24"/>
      <c r="Q1160" s="24"/>
      <c r="R1160" s="24"/>
      <c r="S1160" s="24"/>
      <c r="T1160" s="24"/>
      <c r="U1160" s="24"/>
      <c r="V1160" s="24"/>
      <c r="W1160" s="24"/>
      <c r="X1160" s="24"/>
      <c r="Y1160" s="24"/>
      <c r="Z1160" s="24"/>
      <c r="AA1160" s="24"/>
      <c r="AB1160" s="24"/>
      <c r="AC1160" s="24"/>
      <c r="AD1160" s="24"/>
      <c r="AE1160" s="24"/>
      <c r="AF1160" s="24"/>
      <c r="AG1160" s="24"/>
      <c r="AH1160" s="24"/>
      <c r="AI1160" s="24"/>
      <c r="AJ1160" s="24"/>
      <c r="AK1160" s="24"/>
      <c r="AL1160" s="24"/>
      <c r="AM1160" s="24"/>
      <c r="AN1160" s="24"/>
      <c r="AO1160" s="24"/>
      <c r="AP1160" s="24"/>
      <c r="AQ1160" s="24"/>
      <c r="AR1160" s="24"/>
      <c r="AS1160" s="24"/>
      <c r="AT1160" s="24"/>
      <c r="AU1160" s="24"/>
      <c r="AV1160" s="24"/>
      <c r="AW1160" s="24"/>
    </row>
    <row r="1161" spans="1:49" ht="18" customHeight="1">
      <c r="A1161" s="14"/>
      <c r="B1161" s="15"/>
      <c r="M1161" s="24"/>
      <c r="N1161" s="24"/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  <c r="Y1161" s="24"/>
      <c r="Z1161" s="24"/>
      <c r="AA1161" s="24"/>
      <c r="AB1161" s="24"/>
      <c r="AC1161" s="24"/>
      <c r="AD1161" s="24"/>
      <c r="AE1161" s="24"/>
      <c r="AF1161" s="24"/>
      <c r="AG1161" s="24"/>
      <c r="AH1161" s="24"/>
      <c r="AI1161" s="24"/>
      <c r="AJ1161" s="24"/>
      <c r="AK1161" s="24"/>
      <c r="AL1161" s="24"/>
      <c r="AM1161" s="24"/>
      <c r="AN1161" s="24"/>
      <c r="AO1161" s="24"/>
      <c r="AP1161" s="24"/>
      <c r="AQ1161" s="24"/>
      <c r="AR1161" s="24"/>
      <c r="AS1161" s="24"/>
      <c r="AT1161" s="24"/>
      <c r="AU1161" s="24"/>
      <c r="AV1161" s="24"/>
      <c r="AW1161" s="24"/>
    </row>
    <row r="1162" spans="1:49" ht="18" customHeight="1">
      <c r="A1162" s="14"/>
      <c r="B1162" s="15"/>
      <c r="M1162" s="24"/>
      <c r="N1162" s="24"/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  <c r="Y1162" s="24"/>
      <c r="Z1162" s="24"/>
      <c r="AA1162" s="24"/>
      <c r="AB1162" s="24"/>
      <c r="AC1162" s="24"/>
      <c r="AD1162" s="24"/>
      <c r="AE1162" s="24"/>
      <c r="AF1162" s="24"/>
      <c r="AG1162" s="24"/>
      <c r="AH1162" s="24"/>
      <c r="AI1162" s="24"/>
      <c r="AJ1162" s="24"/>
      <c r="AK1162" s="24"/>
      <c r="AL1162" s="24"/>
      <c r="AM1162" s="24"/>
      <c r="AN1162" s="24"/>
      <c r="AO1162" s="24"/>
      <c r="AP1162" s="24"/>
      <c r="AQ1162" s="24"/>
      <c r="AR1162" s="24"/>
      <c r="AS1162" s="24"/>
      <c r="AT1162" s="24"/>
      <c r="AU1162" s="24"/>
      <c r="AV1162" s="24"/>
      <c r="AW1162" s="24"/>
    </row>
    <row r="1163" spans="1:49" ht="18" customHeight="1">
      <c r="A1163" s="14"/>
      <c r="B1163" s="15"/>
      <c r="M1163" s="24"/>
      <c r="N1163" s="24"/>
      <c r="O1163" s="24"/>
      <c r="P1163" s="24"/>
      <c r="Q1163" s="24"/>
      <c r="R1163" s="24"/>
      <c r="S1163" s="24"/>
      <c r="T1163" s="24"/>
      <c r="U1163" s="24"/>
      <c r="V1163" s="24"/>
      <c r="W1163" s="24"/>
      <c r="X1163" s="24"/>
      <c r="Y1163" s="24"/>
      <c r="Z1163" s="24"/>
      <c r="AA1163" s="24"/>
      <c r="AB1163" s="24"/>
      <c r="AC1163" s="24"/>
      <c r="AD1163" s="24"/>
      <c r="AE1163" s="24"/>
      <c r="AF1163" s="24"/>
      <c r="AG1163" s="24"/>
      <c r="AH1163" s="24"/>
      <c r="AI1163" s="24"/>
      <c r="AJ1163" s="24"/>
      <c r="AK1163" s="24"/>
      <c r="AL1163" s="24"/>
      <c r="AM1163" s="24"/>
      <c r="AN1163" s="24"/>
      <c r="AO1163" s="24"/>
      <c r="AP1163" s="24"/>
      <c r="AQ1163" s="24"/>
      <c r="AR1163" s="24"/>
      <c r="AS1163" s="24"/>
      <c r="AT1163" s="24"/>
      <c r="AU1163" s="24"/>
      <c r="AV1163" s="24"/>
      <c r="AW1163" s="24"/>
    </row>
    <row r="1164" spans="1:49" ht="18" customHeight="1">
      <c r="A1164" s="14"/>
      <c r="B1164" s="15"/>
      <c r="M1164" s="24"/>
      <c r="N1164" s="24"/>
      <c r="O1164" s="24"/>
      <c r="P1164" s="24"/>
      <c r="Q1164" s="24"/>
      <c r="R1164" s="24"/>
      <c r="S1164" s="24"/>
      <c r="T1164" s="24"/>
      <c r="U1164" s="24"/>
      <c r="V1164" s="24"/>
      <c r="W1164" s="24"/>
      <c r="X1164" s="24"/>
      <c r="Y1164" s="24"/>
      <c r="Z1164" s="24"/>
      <c r="AA1164" s="24"/>
      <c r="AB1164" s="24"/>
      <c r="AC1164" s="24"/>
      <c r="AD1164" s="24"/>
      <c r="AE1164" s="24"/>
      <c r="AF1164" s="24"/>
      <c r="AG1164" s="24"/>
      <c r="AH1164" s="24"/>
      <c r="AI1164" s="24"/>
      <c r="AJ1164" s="24"/>
      <c r="AK1164" s="24"/>
      <c r="AL1164" s="24"/>
      <c r="AM1164" s="24"/>
      <c r="AN1164" s="24"/>
      <c r="AO1164" s="24"/>
      <c r="AP1164" s="24"/>
      <c r="AQ1164" s="24"/>
      <c r="AR1164" s="24"/>
      <c r="AS1164" s="24"/>
      <c r="AT1164" s="24"/>
      <c r="AU1164" s="24"/>
      <c r="AV1164" s="24"/>
      <c r="AW1164" s="24"/>
    </row>
    <row r="1165" spans="1:49" ht="18" customHeight="1">
      <c r="A1165" s="14"/>
      <c r="B1165" s="15"/>
      <c r="M1165" s="24"/>
      <c r="N1165" s="24"/>
      <c r="O1165" s="24"/>
      <c r="P1165" s="24"/>
      <c r="Q1165" s="24"/>
      <c r="R1165" s="24"/>
      <c r="S1165" s="24"/>
      <c r="T1165" s="24"/>
      <c r="U1165" s="24"/>
      <c r="V1165" s="24"/>
      <c r="W1165" s="24"/>
      <c r="X1165" s="24"/>
      <c r="Y1165" s="24"/>
      <c r="Z1165" s="24"/>
      <c r="AA1165" s="24"/>
      <c r="AB1165" s="24"/>
      <c r="AC1165" s="24"/>
      <c r="AD1165" s="24"/>
      <c r="AE1165" s="24"/>
      <c r="AF1165" s="24"/>
      <c r="AG1165" s="24"/>
      <c r="AH1165" s="24"/>
      <c r="AI1165" s="24"/>
      <c r="AJ1165" s="24"/>
      <c r="AK1165" s="24"/>
      <c r="AL1165" s="24"/>
      <c r="AM1165" s="24"/>
      <c r="AN1165" s="24"/>
      <c r="AO1165" s="24"/>
      <c r="AP1165" s="24"/>
      <c r="AQ1165" s="24"/>
      <c r="AR1165" s="24"/>
      <c r="AS1165" s="24"/>
      <c r="AT1165" s="24"/>
      <c r="AU1165" s="24"/>
      <c r="AV1165" s="24"/>
      <c r="AW1165" s="24"/>
    </row>
    <row r="1166" spans="1:49" ht="18" customHeight="1">
      <c r="A1166" s="14"/>
      <c r="B1166" s="15"/>
      <c r="M1166" s="24"/>
      <c r="N1166" s="24"/>
      <c r="O1166" s="24"/>
      <c r="P1166" s="24"/>
      <c r="Q1166" s="24"/>
      <c r="R1166" s="24"/>
      <c r="S1166" s="24"/>
      <c r="T1166" s="24"/>
      <c r="U1166" s="24"/>
      <c r="V1166" s="24"/>
      <c r="W1166" s="24"/>
      <c r="X1166" s="24"/>
      <c r="Y1166" s="24"/>
      <c r="Z1166" s="24"/>
      <c r="AA1166" s="24"/>
      <c r="AB1166" s="24"/>
      <c r="AC1166" s="24"/>
      <c r="AD1166" s="24"/>
      <c r="AE1166" s="24"/>
      <c r="AF1166" s="24"/>
      <c r="AG1166" s="24"/>
      <c r="AH1166" s="24"/>
      <c r="AI1166" s="24"/>
      <c r="AJ1166" s="24"/>
      <c r="AK1166" s="24"/>
      <c r="AL1166" s="24"/>
      <c r="AM1166" s="24"/>
      <c r="AN1166" s="24"/>
      <c r="AO1166" s="24"/>
      <c r="AP1166" s="24"/>
      <c r="AQ1166" s="24"/>
      <c r="AR1166" s="24"/>
      <c r="AS1166" s="24"/>
      <c r="AT1166" s="24"/>
      <c r="AU1166" s="24"/>
      <c r="AV1166" s="24"/>
      <c r="AW1166" s="24"/>
    </row>
    <row r="1167" spans="1:49" ht="18" customHeight="1">
      <c r="A1167" s="14"/>
      <c r="B1167" s="15"/>
      <c r="M1167" s="24"/>
      <c r="N1167" s="24"/>
      <c r="O1167" s="24"/>
      <c r="P1167" s="24"/>
      <c r="Q1167" s="24"/>
      <c r="R1167" s="24"/>
      <c r="S1167" s="24"/>
      <c r="T1167" s="24"/>
      <c r="U1167" s="24"/>
      <c r="V1167" s="24"/>
      <c r="W1167" s="24"/>
      <c r="X1167" s="24"/>
      <c r="Y1167" s="24"/>
      <c r="Z1167" s="24"/>
      <c r="AA1167" s="24"/>
      <c r="AB1167" s="24"/>
      <c r="AC1167" s="24"/>
      <c r="AD1167" s="24"/>
      <c r="AE1167" s="24"/>
      <c r="AF1167" s="24"/>
      <c r="AG1167" s="24"/>
      <c r="AH1167" s="24"/>
      <c r="AI1167" s="24"/>
      <c r="AJ1167" s="24"/>
      <c r="AK1167" s="24"/>
      <c r="AL1167" s="24"/>
      <c r="AM1167" s="24"/>
      <c r="AN1167" s="24"/>
      <c r="AO1167" s="24"/>
      <c r="AP1167" s="24"/>
      <c r="AQ1167" s="24"/>
      <c r="AR1167" s="24"/>
      <c r="AS1167" s="24"/>
      <c r="AT1167" s="24"/>
      <c r="AU1167" s="24"/>
      <c r="AV1167" s="24"/>
      <c r="AW1167" s="24"/>
    </row>
    <row r="1168" spans="1:49" ht="18" customHeight="1">
      <c r="A1168" s="14"/>
      <c r="B1168" s="15"/>
      <c r="M1168" s="24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  <c r="Y1168" s="24"/>
      <c r="Z1168" s="24"/>
      <c r="AA1168" s="24"/>
      <c r="AB1168" s="24"/>
      <c r="AC1168" s="24"/>
      <c r="AD1168" s="24"/>
      <c r="AE1168" s="24"/>
      <c r="AF1168" s="24"/>
      <c r="AG1168" s="24"/>
      <c r="AH1168" s="24"/>
      <c r="AI1168" s="24"/>
      <c r="AJ1168" s="24"/>
      <c r="AK1168" s="24"/>
      <c r="AL1168" s="24"/>
      <c r="AM1168" s="24"/>
      <c r="AN1168" s="24"/>
      <c r="AO1168" s="24"/>
      <c r="AP1168" s="24"/>
      <c r="AQ1168" s="24"/>
      <c r="AR1168" s="24"/>
      <c r="AS1168" s="24"/>
      <c r="AT1168" s="24"/>
      <c r="AU1168" s="24"/>
      <c r="AV1168" s="24"/>
      <c r="AW1168" s="24"/>
    </row>
    <row r="1169" spans="1:49" ht="18" customHeight="1">
      <c r="A1169" s="14"/>
      <c r="B1169" s="15"/>
      <c r="M1169" s="24"/>
      <c r="N1169" s="24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  <c r="Y1169" s="24"/>
      <c r="Z1169" s="24"/>
      <c r="AA1169" s="24"/>
      <c r="AB1169" s="24"/>
      <c r="AC1169" s="24"/>
      <c r="AD1169" s="24"/>
      <c r="AE1169" s="24"/>
      <c r="AF1169" s="24"/>
      <c r="AG1169" s="24"/>
      <c r="AH1169" s="24"/>
      <c r="AI1169" s="24"/>
      <c r="AJ1169" s="24"/>
      <c r="AK1169" s="24"/>
      <c r="AL1169" s="24"/>
      <c r="AM1169" s="24"/>
      <c r="AN1169" s="24"/>
      <c r="AO1169" s="24"/>
      <c r="AP1169" s="24"/>
      <c r="AQ1169" s="24"/>
      <c r="AR1169" s="24"/>
      <c r="AS1169" s="24"/>
      <c r="AT1169" s="24"/>
      <c r="AU1169" s="24"/>
      <c r="AV1169" s="24"/>
      <c r="AW1169" s="24"/>
    </row>
    <row r="1170" spans="1:49" ht="18" customHeight="1">
      <c r="A1170" s="14"/>
      <c r="B1170" s="15"/>
      <c r="M1170" s="24"/>
      <c r="N1170" s="24"/>
      <c r="O1170" s="24"/>
      <c r="P1170" s="24"/>
      <c r="Q1170" s="24"/>
      <c r="R1170" s="24"/>
      <c r="S1170" s="24"/>
      <c r="T1170" s="24"/>
      <c r="U1170" s="24"/>
      <c r="V1170" s="24"/>
      <c r="W1170" s="24"/>
      <c r="X1170" s="24"/>
      <c r="Y1170" s="24"/>
      <c r="Z1170" s="24"/>
      <c r="AA1170" s="24"/>
      <c r="AB1170" s="24"/>
      <c r="AC1170" s="24"/>
      <c r="AD1170" s="24"/>
      <c r="AE1170" s="24"/>
      <c r="AF1170" s="24"/>
      <c r="AG1170" s="24"/>
      <c r="AH1170" s="24"/>
      <c r="AI1170" s="24"/>
      <c r="AJ1170" s="24"/>
      <c r="AK1170" s="24"/>
      <c r="AL1170" s="24"/>
      <c r="AM1170" s="24"/>
      <c r="AN1170" s="24"/>
      <c r="AO1170" s="24"/>
      <c r="AP1170" s="24"/>
      <c r="AQ1170" s="24"/>
      <c r="AR1170" s="24"/>
      <c r="AS1170" s="24"/>
      <c r="AT1170" s="24"/>
      <c r="AU1170" s="24"/>
      <c r="AV1170" s="24"/>
      <c r="AW1170" s="24"/>
    </row>
    <row r="1171" spans="1:49" ht="18" customHeight="1">
      <c r="A1171" s="14"/>
      <c r="B1171" s="15"/>
      <c r="M1171" s="24"/>
      <c r="N1171" s="24"/>
      <c r="O1171" s="24"/>
      <c r="P1171" s="24"/>
      <c r="Q1171" s="24"/>
      <c r="R1171" s="24"/>
      <c r="S1171" s="24"/>
      <c r="T1171" s="24"/>
      <c r="U1171" s="24"/>
      <c r="V1171" s="24"/>
      <c r="W1171" s="24"/>
      <c r="X1171" s="24"/>
      <c r="Y1171" s="24"/>
      <c r="Z1171" s="24"/>
      <c r="AA1171" s="24"/>
      <c r="AB1171" s="24"/>
      <c r="AC1171" s="24"/>
      <c r="AD1171" s="24"/>
      <c r="AE1171" s="24"/>
      <c r="AF1171" s="24"/>
      <c r="AG1171" s="24"/>
      <c r="AH1171" s="24"/>
      <c r="AI1171" s="24"/>
      <c r="AJ1171" s="24"/>
      <c r="AK1171" s="24"/>
      <c r="AL1171" s="24"/>
      <c r="AM1171" s="24"/>
      <c r="AN1171" s="24"/>
      <c r="AO1171" s="24"/>
      <c r="AP1171" s="24"/>
      <c r="AQ1171" s="24"/>
      <c r="AR1171" s="24"/>
      <c r="AS1171" s="24"/>
      <c r="AT1171" s="24"/>
      <c r="AU1171" s="24"/>
      <c r="AV1171" s="24"/>
      <c r="AW1171" s="24"/>
    </row>
    <row r="1172" spans="1:49" ht="18" customHeight="1">
      <c r="A1172" s="14"/>
      <c r="B1172" s="15"/>
      <c r="M1172" s="24"/>
      <c r="N1172" s="24"/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  <c r="Z1172" s="24"/>
      <c r="AA1172" s="24"/>
      <c r="AB1172" s="24"/>
      <c r="AC1172" s="24"/>
      <c r="AD1172" s="24"/>
      <c r="AE1172" s="24"/>
      <c r="AF1172" s="24"/>
      <c r="AG1172" s="24"/>
      <c r="AH1172" s="24"/>
      <c r="AI1172" s="24"/>
      <c r="AJ1172" s="24"/>
      <c r="AK1172" s="24"/>
      <c r="AL1172" s="24"/>
      <c r="AM1172" s="24"/>
      <c r="AN1172" s="24"/>
      <c r="AO1172" s="24"/>
      <c r="AP1172" s="24"/>
      <c r="AQ1172" s="24"/>
      <c r="AR1172" s="24"/>
      <c r="AS1172" s="24"/>
      <c r="AT1172" s="24"/>
      <c r="AU1172" s="24"/>
      <c r="AV1172" s="24"/>
      <c r="AW1172" s="24"/>
    </row>
    <row r="1173" spans="1:49" ht="18" customHeight="1">
      <c r="A1173" s="14"/>
      <c r="B1173" s="15"/>
      <c r="M1173" s="24"/>
      <c r="N1173" s="24"/>
      <c r="O1173" s="24"/>
      <c r="P1173" s="24"/>
      <c r="Q1173" s="24"/>
      <c r="R1173" s="24"/>
      <c r="S1173" s="24"/>
      <c r="T1173" s="24"/>
      <c r="U1173" s="24"/>
      <c r="V1173" s="24"/>
      <c r="W1173" s="24"/>
      <c r="X1173" s="24"/>
      <c r="Y1173" s="24"/>
      <c r="Z1173" s="24"/>
      <c r="AA1173" s="24"/>
      <c r="AB1173" s="24"/>
      <c r="AC1173" s="24"/>
      <c r="AD1173" s="24"/>
      <c r="AE1173" s="24"/>
      <c r="AF1173" s="24"/>
      <c r="AG1173" s="24"/>
      <c r="AH1173" s="24"/>
      <c r="AI1173" s="24"/>
      <c r="AJ1173" s="24"/>
      <c r="AK1173" s="24"/>
      <c r="AL1173" s="24"/>
      <c r="AM1173" s="24"/>
      <c r="AN1173" s="24"/>
      <c r="AO1173" s="24"/>
      <c r="AP1173" s="24"/>
      <c r="AQ1173" s="24"/>
      <c r="AR1173" s="24"/>
      <c r="AS1173" s="24"/>
      <c r="AT1173" s="24"/>
      <c r="AU1173" s="24"/>
      <c r="AV1173" s="24"/>
      <c r="AW1173" s="24"/>
    </row>
    <row r="1174" spans="1:49" ht="18" customHeight="1">
      <c r="A1174" s="14"/>
      <c r="B1174" s="15"/>
      <c r="M1174" s="24"/>
      <c r="N1174" s="24"/>
      <c r="O1174" s="24"/>
      <c r="P1174" s="24"/>
      <c r="Q1174" s="24"/>
      <c r="R1174" s="24"/>
      <c r="S1174" s="24"/>
      <c r="T1174" s="24"/>
      <c r="U1174" s="24"/>
      <c r="V1174" s="24"/>
      <c r="W1174" s="24"/>
      <c r="X1174" s="24"/>
      <c r="Y1174" s="24"/>
      <c r="Z1174" s="24"/>
      <c r="AA1174" s="24"/>
      <c r="AB1174" s="24"/>
      <c r="AC1174" s="24"/>
      <c r="AD1174" s="24"/>
      <c r="AE1174" s="24"/>
      <c r="AF1174" s="24"/>
      <c r="AG1174" s="24"/>
      <c r="AH1174" s="24"/>
      <c r="AI1174" s="24"/>
      <c r="AJ1174" s="24"/>
      <c r="AK1174" s="24"/>
      <c r="AL1174" s="24"/>
      <c r="AM1174" s="24"/>
      <c r="AN1174" s="24"/>
      <c r="AO1174" s="24"/>
      <c r="AP1174" s="24"/>
      <c r="AQ1174" s="24"/>
      <c r="AR1174" s="24"/>
      <c r="AS1174" s="24"/>
      <c r="AT1174" s="24"/>
      <c r="AU1174" s="24"/>
      <c r="AV1174" s="24"/>
      <c r="AW1174" s="24"/>
    </row>
    <row r="1175" spans="1:49" ht="18" customHeight="1">
      <c r="A1175" s="14"/>
      <c r="B1175" s="15"/>
      <c r="M1175" s="24"/>
      <c r="N1175" s="24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  <c r="Y1175" s="24"/>
      <c r="Z1175" s="24"/>
      <c r="AA1175" s="24"/>
      <c r="AB1175" s="24"/>
      <c r="AC1175" s="24"/>
      <c r="AD1175" s="24"/>
      <c r="AE1175" s="24"/>
      <c r="AF1175" s="24"/>
      <c r="AG1175" s="24"/>
      <c r="AH1175" s="24"/>
      <c r="AI1175" s="24"/>
      <c r="AJ1175" s="24"/>
      <c r="AK1175" s="24"/>
      <c r="AL1175" s="24"/>
      <c r="AM1175" s="24"/>
      <c r="AN1175" s="24"/>
      <c r="AO1175" s="24"/>
      <c r="AP1175" s="24"/>
      <c r="AQ1175" s="24"/>
      <c r="AR1175" s="24"/>
      <c r="AS1175" s="24"/>
      <c r="AT1175" s="24"/>
      <c r="AU1175" s="24"/>
      <c r="AV1175" s="24"/>
      <c r="AW1175" s="24"/>
    </row>
    <row r="1176" spans="1:49" ht="18" customHeight="1">
      <c r="A1176" s="14"/>
      <c r="B1176" s="15"/>
      <c r="M1176" s="24"/>
      <c r="N1176" s="24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  <c r="Y1176" s="24"/>
      <c r="Z1176" s="24"/>
      <c r="AA1176" s="24"/>
      <c r="AB1176" s="24"/>
      <c r="AC1176" s="24"/>
      <c r="AD1176" s="24"/>
      <c r="AE1176" s="24"/>
      <c r="AF1176" s="24"/>
      <c r="AG1176" s="24"/>
      <c r="AH1176" s="24"/>
      <c r="AI1176" s="24"/>
      <c r="AJ1176" s="24"/>
      <c r="AK1176" s="24"/>
      <c r="AL1176" s="24"/>
      <c r="AM1176" s="24"/>
      <c r="AN1176" s="24"/>
      <c r="AO1176" s="24"/>
      <c r="AP1176" s="24"/>
      <c r="AQ1176" s="24"/>
      <c r="AR1176" s="24"/>
      <c r="AS1176" s="24"/>
      <c r="AT1176" s="24"/>
      <c r="AU1176" s="24"/>
      <c r="AV1176" s="24"/>
      <c r="AW1176" s="24"/>
    </row>
    <row r="1177" spans="1:49" ht="18" customHeight="1">
      <c r="A1177" s="14"/>
      <c r="B1177" s="15"/>
      <c r="M1177" s="24"/>
      <c r="N1177" s="24"/>
      <c r="O1177" s="24"/>
      <c r="P1177" s="24"/>
      <c r="Q1177" s="24"/>
      <c r="R1177" s="24"/>
      <c r="S1177" s="24"/>
      <c r="T1177" s="24"/>
      <c r="U1177" s="24"/>
      <c r="V1177" s="24"/>
      <c r="W1177" s="24"/>
      <c r="X1177" s="24"/>
      <c r="Y1177" s="24"/>
      <c r="Z1177" s="24"/>
      <c r="AA1177" s="24"/>
      <c r="AB1177" s="24"/>
      <c r="AC1177" s="24"/>
      <c r="AD1177" s="24"/>
      <c r="AE1177" s="24"/>
      <c r="AF1177" s="24"/>
      <c r="AG1177" s="24"/>
      <c r="AH1177" s="24"/>
      <c r="AI1177" s="24"/>
      <c r="AJ1177" s="24"/>
      <c r="AK1177" s="24"/>
      <c r="AL1177" s="24"/>
      <c r="AM1177" s="24"/>
      <c r="AN1177" s="24"/>
      <c r="AO1177" s="24"/>
      <c r="AP1177" s="24"/>
      <c r="AQ1177" s="24"/>
      <c r="AR1177" s="24"/>
      <c r="AS1177" s="24"/>
      <c r="AT1177" s="24"/>
      <c r="AU1177" s="24"/>
      <c r="AV1177" s="24"/>
      <c r="AW1177" s="24"/>
    </row>
    <row r="1178" spans="1:49" ht="18" customHeight="1">
      <c r="A1178" s="14"/>
      <c r="B1178" s="15"/>
      <c r="M1178" s="24"/>
      <c r="N1178" s="24"/>
      <c r="O1178" s="24"/>
      <c r="P1178" s="24"/>
      <c r="Q1178" s="24"/>
      <c r="R1178" s="24"/>
      <c r="S1178" s="24"/>
      <c r="T1178" s="24"/>
      <c r="U1178" s="24"/>
      <c r="V1178" s="24"/>
      <c r="W1178" s="24"/>
      <c r="X1178" s="24"/>
      <c r="Y1178" s="24"/>
      <c r="Z1178" s="24"/>
      <c r="AA1178" s="24"/>
      <c r="AB1178" s="24"/>
      <c r="AC1178" s="24"/>
      <c r="AD1178" s="24"/>
      <c r="AE1178" s="24"/>
      <c r="AF1178" s="24"/>
      <c r="AG1178" s="24"/>
      <c r="AH1178" s="24"/>
      <c r="AI1178" s="24"/>
      <c r="AJ1178" s="24"/>
      <c r="AK1178" s="24"/>
      <c r="AL1178" s="24"/>
      <c r="AM1178" s="24"/>
      <c r="AN1178" s="24"/>
      <c r="AO1178" s="24"/>
      <c r="AP1178" s="24"/>
      <c r="AQ1178" s="24"/>
      <c r="AR1178" s="24"/>
      <c r="AS1178" s="24"/>
      <c r="AT1178" s="24"/>
      <c r="AU1178" s="24"/>
      <c r="AV1178" s="24"/>
      <c r="AW1178" s="24"/>
    </row>
    <row r="1179" spans="1:49" ht="18" customHeight="1">
      <c r="A1179" s="14"/>
      <c r="B1179" s="15"/>
      <c r="M1179" s="24"/>
      <c r="N1179" s="24"/>
      <c r="O1179" s="24"/>
      <c r="P1179" s="24"/>
      <c r="Q1179" s="24"/>
      <c r="R1179" s="24"/>
      <c r="S1179" s="24"/>
      <c r="T1179" s="24"/>
      <c r="U1179" s="24"/>
      <c r="V1179" s="24"/>
      <c r="W1179" s="24"/>
      <c r="X1179" s="24"/>
      <c r="Y1179" s="24"/>
      <c r="Z1179" s="24"/>
      <c r="AA1179" s="24"/>
      <c r="AB1179" s="24"/>
      <c r="AC1179" s="24"/>
      <c r="AD1179" s="24"/>
      <c r="AE1179" s="24"/>
      <c r="AF1179" s="24"/>
      <c r="AG1179" s="24"/>
      <c r="AH1179" s="24"/>
      <c r="AI1179" s="24"/>
      <c r="AJ1179" s="24"/>
      <c r="AK1179" s="24"/>
      <c r="AL1179" s="24"/>
      <c r="AM1179" s="24"/>
      <c r="AN1179" s="24"/>
      <c r="AO1179" s="24"/>
      <c r="AP1179" s="24"/>
      <c r="AQ1179" s="24"/>
      <c r="AR1179" s="24"/>
      <c r="AS1179" s="24"/>
      <c r="AT1179" s="24"/>
      <c r="AU1179" s="24"/>
      <c r="AV1179" s="24"/>
      <c r="AW1179" s="24"/>
    </row>
    <row r="1180" spans="1:49" ht="18" customHeight="1">
      <c r="A1180" s="14"/>
      <c r="B1180" s="15"/>
      <c r="M1180" s="24"/>
      <c r="N1180" s="24"/>
      <c r="O1180" s="24"/>
      <c r="P1180" s="24"/>
      <c r="Q1180" s="24"/>
      <c r="R1180" s="24"/>
      <c r="S1180" s="24"/>
      <c r="T1180" s="24"/>
      <c r="U1180" s="24"/>
      <c r="V1180" s="24"/>
      <c r="W1180" s="24"/>
      <c r="X1180" s="24"/>
      <c r="Y1180" s="24"/>
      <c r="Z1180" s="24"/>
      <c r="AA1180" s="24"/>
      <c r="AB1180" s="24"/>
      <c r="AC1180" s="24"/>
      <c r="AD1180" s="24"/>
      <c r="AE1180" s="24"/>
      <c r="AF1180" s="24"/>
      <c r="AG1180" s="24"/>
      <c r="AH1180" s="24"/>
      <c r="AI1180" s="24"/>
      <c r="AJ1180" s="24"/>
      <c r="AK1180" s="24"/>
      <c r="AL1180" s="24"/>
      <c r="AM1180" s="24"/>
      <c r="AN1180" s="24"/>
      <c r="AO1180" s="24"/>
      <c r="AP1180" s="24"/>
      <c r="AQ1180" s="24"/>
      <c r="AR1180" s="24"/>
      <c r="AS1180" s="24"/>
      <c r="AT1180" s="24"/>
      <c r="AU1180" s="24"/>
      <c r="AV1180" s="24"/>
      <c r="AW1180" s="24"/>
    </row>
    <row r="1181" spans="1:49" ht="18" customHeight="1">
      <c r="A1181" s="14"/>
      <c r="B1181" s="15"/>
      <c r="M1181" s="24"/>
      <c r="N1181" s="24"/>
      <c r="O1181" s="24"/>
      <c r="P1181" s="24"/>
      <c r="Q1181" s="24"/>
      <c r="R1181" s="24"/>
      <c r="S1181" s="24"/>
      <c r="T1181" s="24"/>
      <c r="U1181" s="24"/>
      <c r="V1181" s="24"/>
      <c r="W1181" s="24"/>
      <c r="X1181" s="24"/>
      <c r="Y1181" s="24"/>
      <c r="Z1181" s="24"/>
      <c r="AA1181" s="24"/>
      <c r="AB1181" s="24"/>
      <c r="AC1181" s="24"/>
      <c r="AD1181" s="24"/>
      <c r="AE1181" s="24"/>
      <c r="AF1181" s="24"/>
      <c r="AG1181" s="24"/>
      <c r="AH1181" s="24"/>
      <c r="AI1181" s="24"/>
      <c r="AJ1181" s="24"/>
      <c r="AK1181" s="24"/>
      <c r="AL1181" s="24"/>
      <c r="AM1181" s="24"/>
      <c r="AN1181" s="24"/>
      <c r="AO1181" s="24"/>
      <c r="AP1181" s="24"/>
      <c r="AQ1181" s="24"/>
      <c r="AR1181" s="24"/>
      <c r="AS1181" s="24"/>
      <c r="AT1181" s="24"/>
      <c r="AU1181" s="24"/>
      <c r="AV1181" s="24"/>
      <c r="AW1181" s="24"/>
    </row>
    <row r="1182" spans="1:49" ht="18" customHeight="1">
      <c r="A1182" s="14"/>
      <c r="B1182" s="15"/>
      <c r="M1182" s="24"/>
      <c r="N1182" s="24"/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  <c r="Y1182" s="24"/>
      <c r="Z1182" s="24"/>
      <c r="AA1182" s="24"/>
      <c r="AB1182" s="24"/>
      <c r="AC1182" s="24"/>
      <c r="AD1182" s="24"/>
      <c r="AE1182" s="24"/>
      <c r="AF1182" s="24"/>
      <c r="AG1182" s="24"/>
      <c r="AH1182" s="24"/>
      <c r="AI1182" s="24"/>
      <c r="AJ1182" s="24"/>
      <c r="AK1182" s="24"/>
      <c r="AL1182" s="24"/>
      <c r="AM1182" s="24"/>
      <c r="AN1182" s="24"/>
      <c r="AO1182" s="24"/>
      <c r="AP1182" s="24"/>
      <c r="AQ1182" s="24"/>
      <c r="AR1182" s="24"/>
      <c r="AS1182" s="24"/>
      <c r="AT1182" s="24"/>
      <c r="AU1182" s="24"/>
      <c r="AV1182" s="24"/>
      <c r="AW1182" s="24"/>
    </row>
    <row r="1183" spans="1:49" ht="18" customHeight="1">
      <c r="A1183" s="14"/>
      <c r="B1183" s="15"/>
      <c r="M1183" s="24"/>
      <c r="N1183" s="24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  <c r="Y1183" s="24"/>
      <c r="Z1183" s="24"/>
      <c r="AA1183" s="24"/>
      <c r="AB1183" s="24"/>
      <c r="AC1183" s="24"/>
      <c r="AD1183" s="24"/>
      <c r="AE1183" s="24"/>
      <c r="AF1183" s="24"/>
      <c r="AG1183" s="24"/>
      <c r="AH1183" s="24"/>
      <c r="AI1183" s="24"/>
      <c r="AJ1183" s="24"/>
      <c r="AK1183" s="24"/>
      <c r="AL1183" s="24"/>
      <c r="AM1183" s="24"/>
      <c r="AN1183" s="24"/>
      <c r="AO1183" s="24"/>
      <c r="AP1183" s="24"/>
      <c r="AQ1183" s="24"/>
      <c r="AR1183" s="24"/>
      <c r="AS1183" s="24"/>
      <c r="AT1183" s="24"/>
      <c r="AU1183" s="24"/>
      <c r="AV1183" s="24"/>
      <c r="AW1183" s="24"/>
    </row>
    <row r="1184" spans="1:49" ht="18" customHeight="1">
      <c r="A1184" s="14"/>
      <c r="B1184" s="15"/>
      <c r="M1184" s="24"/>
      <c r="N1184" s="24"/>
      <c r="O1184" s="24"/>
      <c r="P1184" s="24"/>
      <c r="Q1184" s="24"/>
      <c r="R1184" s="24"/>
      <c r="S1184" s="24"/>
      <c r="T1184" s="24"/>
      <c r="U1184" s="24"/>
      <c r="V1184" s="24"/>
      <c r="W1184" s="24"/>
      <c r="X1184" s="24"/>
      <c r="Y1184" s="24"/>
      <c r="Z1184" s="24"/>
      <c r="AA1184" s="24"/>
      <c r="AB1184" s="24"/>
      <c r="AC1184" s="24"/>
      <c r="AD1184" s="24"/>
      <c r="AE1184" s="24"/>
      <c r="AF1184" s="24"/>
      <c r="AG1184" s="24"/>
      <c r="AH1184" s="24"/>
      <c r="AI1184" s="24"/>
      <c r="AJ1184" s="24"/>
      <c r="AK1184" s="24"/>
      <c r="AL1184" s="24"/>
      <c r="AM1184" s="24"/>
      <c r="AN1184" s="24"/>
      <c r="AO1184" s="24"/>
      <c r="AP1184" s="24"/>
      <c r="AQ1184" s="24"/>
      <c r="AR1184" s="24"/>
      <c r="AS1184" s="24"/>
      <c r="AT1184" s="24"/>
      <c r="AU1184" s="24"/>
      <c r="AV1184" s="24"/>
      <c r="AW1184" s="24"/>
    </row>
    <row r="1185" spans="1:49" ht="18" customHeight="1">
      <c r="A1185" s="14"/>
      <c r="B1185" s="15"/>
      <c r="M1185" s="24"/>
      <c r="N1185" s="24"/>
      <c r="O1185" s="24"/>
      <c r="P1185" s="24"/>
      <c r="Q1185" s="24"/>
      <c r="R1185" s="24"/>
      <c r="S1185" s="24"/>
      <c r="T1185" s="24"/>
      <c r="U1185" s="24"/>
      <c r="V1185" s="24"/>
      <c r="W1185" s="24"/>
      <c r="X1185" s="24"/>
      <c r="Y1185" s="24"/>
      <c r="Z1185" s="24"/>
      <c r="AA1185" s="24"/>
      <c r="AB1185" s="24"/>
      <c r="AC1185" s="24"/>
      <c r="AD1185" s="24"/>
      <c r="AE1185" s="24"/>
      <c r="AF1185" s="24"/>
      <c r="AG1185" s="24"/>
      <c r="AH1185" s="24"/>
      <c r="AI1185" s="24"/>
      <c r="AJ1185" s="24"/>
      <c r="AK1185" s="24"/>
      <c r="AL1185" s="24"/>
      <c r="AM1185" s="24"/>
      <c r="AN1185" s="24"/>
      <c r="AO1185" s="24"/>
      <c r="AP1185" s="24"/>
      <c r="AQ1185" s="24"/>
      <c r="AR1185" s="24"/>
      <c r="AS1185" s="24"/>
      <c r="AT1185" s="24"/>
      <c r="AU1185" s="24"/>
      <c r="AV1185" s="24"/>
      <c r="AW1185" s="24"/>
    </row>
    <row r="1186" spans="1:49" ht="18" customHeight="1">
      <c r="A1186" s="14"/>
      <c r="B1186" s="15"/>
      <c r="M1186" s="24"/>
      <c r="N1186" s="24"/>
      <c r="O1186" s="24"/>
      <c r="P1186" s="24"/>
      <c r="Q1186" s="24"/>
      <c r="R1186" s="24"/>
      <c r="S1186" s="24"/>
      <c r="T1186" s="24"/>
      <c r="U1186" s="24"/>
      <c r="V1186" s="24"/>
      <c r="W1186" s="24"/>
      <c r="X1186" s="24"/>
      <c r="Y1186" s="24"/>
      <c r="Z1186" s="24"/>
      <c r="AA1186" s="24"/>
      <c r="AB1186" s="24"/>
      <c r="AC1186" s="24"/>
      <c r="AD1186" s="24"/>
      <c r="AE1186" s="24"/>
      <c r="AF1186" s="24"/>
      <c r="AG1186" s="24"/>
      <c r="AH1186" s="24"/>
      <c r="AI1186" s="24"/>
      <c r="AJ1186" s="24"/>
      <c r="AK1186" s="24"/>
      <c r="AL1186" s="24"/>
      <c r="AM1186" s="24"/>
      <c r="AN1186" s="24"/>
      <c r="AO1186" s="24"/>
      <c r="AP1186" s="24"/>
      <c r="AQ1186" s="24"/>
      <c r="AR1186" s="24"/>
      <c r="AS1186" s="24"/>
      <c r="AT1186" s="24"/>
      <c r="AU1186" s="24"/>
      <c r="AV1186" s="24"/>
      <c r="AW1186" s="24"/>
    </row>
    <row r="1187" spans="1:49" ht="18" customHeight="1">
      <c r="A1187" s="14"/>
      <c r="B1187" s="15"/>
      <c r="M1187" s="24"/>
      <c r="N1187" s="24"/>
      <c r="O1187" s="24"/>
      <c r="P1187" s="24"/>
      <c r="Q1187" s="24"/>
      <c r="R1187" s="24"/>
      <c r="S1187" s="24"/>
      <c r="T1187" s="24"/>
      <c r="U1187" s="24"/>
      <c r="V1187" s="24"/>
      <c r="W1187" s="24"/>
      <c r="X1187" s="24"/>
      <c r="Y1187" s="24"/>
      <c r="Z1187" s="24"/>
      <c r="AA1187" s="24"/>
      <c r="AB1187" s="24"/>
      <c r="AC1187" s="24"/>
      <c r="AD1187" s="24"/>
      <c r="AE1187" s="24"/>
      <c r="AF1187" s="24"/>
      <c r="AG1187" s="24"/>
      <c r="AH1187" s="24"/>
      <c r="AI1187" s="24"/>
      <c r="AJ1187" s="24"/>
      <c r="AK1187" s="24"/>
      <c r="AL1187" s="24"/>
      <c r="AM1187" s="24"/>
      <c r="AN1187" s="24"/>
      <c r="AO1187" s="24"/>
      <c r="AP1187" s="24"/>
      <c r="AQ1187" s="24"/>
      <c r="AR1187" s="24"/>
      <c r="AS1187" s="24"/>
      <c r="AT1187" s="24"/>
      <c r="AU1187" s="24"/>
      <c r="AV1187" s="24"/>
      <c r="AW1187" s="24"/>
    </row>
    <row r="1188" spans="1:49" ht="18" customHeight="1">
      <c r="A1188" s="14"/>
      <c r="B1188" s="15"/>
      <c r="M1188" s="24"/>
      <c r="N1188" s="24"/>
      <c r="O1188" s="24"/>
      <c r="P1188" s="24"/>
      <c r="Q1188" s="24"/>
      <c r="R1188" s="24"/>
      <c r="S1188" s="24"/>
      <c r="T1188" s="24"/>
      <c r="U1188" s="24"/>
      <c r="V1188" s="24"/>
      <c r="W1188" s="24"/>
      <c r="X1188" s="24"/>
      <c r="Y1188" s="24"/>
      <c r="Z1188" s="24"/>
      <c r="AA1188" s="24"/>
      <c r="AB1188" s="24"/>
      <c r="AC1188" s="24"/>
      <c r="AD1188" s="24"/>
      <c r="AE1188" s="24"/>
      <c r="AF1188" s="24"/>
      <c r="AG1188" s="24"/>
      <c r="AH1188" s="24"/>
      <c r="AI1188" s="24"/>
      <c r="AJ1188" s="24"/>
      <c r="AK1188" s="24"/>
      <c r="AL1188" s="24"/>
      <c r="AM1188" s="24"/>
      <c r="AN1188" s="24"/>
      <c r="AO1188" s="24"/>
      <c r="AP1188" s="24"/>
      <c r="AQ1188" s="24"/>
      <c r="AR1188" s="24"/>
      <c r="AS1188" s="24"/>
      <c r="AT1188" s="24"/>
      <c r="AU1188" s="24"/>
      <c r="AV1188" s="24"/>
      <c r="AW1188" s="24"/>
    </row>
    <row r="1189" spans="1:49" ht="18" customHeight="1">
      <c r="A1189" s="14"/>
      <c r="B1189" s="15"/>
      <c r="M1189" s="24"/>
      <c r="N1189" s="24"/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  <c r="Y1189" s="24"/>
      <c r="Z1189" s="24"/>
      <c r="AA1189" s="24"/>
      <c r="AB1189" s="24"/>
      <c r="AC1189" s="24"/>
      <c r="AD1189" s="24"/>
      <c r="AE1189" s="24"/>
      <c r="AF1189" s="24"/>
      <c r="AG1189" s="24"/>
      <c r="AH1189" s="24"/>
      <c r="AI1189" s="24"/>
      <c r="AJ1189" s="24"/>
      <c r="AK1189" s="24"/>
      <c r="AL1189" s="24"/>
      <c r="AM1189" s="24"/>
      <c r="AN1189" s="24"/>
      <c r="AO1189" s="24"/>
      <c r="AP1189" s="24"/>
      <c r="AQ1189" s="24"/>
      <c r="AR1189" s="24"/>
      <c r="AS1189" s="24"/>
      <c r="AT1189" s="24"/>
      <c r="AU1189" s="24"/>
      <c r="AV1189" s="24"/>
      <c r="AW1189" s="24"/>
    </row>
    <row r="1190" spans="1:49" ht="18" customHeight="1">
      <c r="A1190" s="14"/>
      <c r="B1190" s="15"/>
      <c r="M1190" s="24"/>
      <c r="N1190" s="24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  <c r="Y1190" s="24"/>
      <c r="Z1190" s="24"/>
      <c r="AA1190" s="24"/>
      <c r="AB1190" s="24"/>
      <c r="AC1190" s="24"/>
      <c r="AD1190" s="24"/>
      <c r="AE1190" s="24"/>
      <c r="AF1190" s="24"/>
      <c r="AG1190" s="24"/>
      <c r="AH1190" s="24"/>
      <c r="AI1190" s="24"/>
      <c r="AJ1190" s="24"/>
      <c r="AK1190" s="24"/>
      <c r="AL1190" s="24"/>
      <c r="AM1190" s="24"/>
      <c r="AN1190" s="24"/>
      <c r="AO1190" s="24"/>
      <c r="AP1190" s="24"/>
      <c r="AQ1190" s="24"/>
      <c r="AR1190" s="24"/>
      <c r="AS1190" s="24"/>
      <c r="AT1190" s="24"/>
      <c r="AU1190" s="24"/>
      <c r="AV1190" s="24"/>
      <c r="AW1190" s="24"/>
    </row>
    <row r="1191" spans="1:49" ht="18" customHeight="1">
      <c r="A1191" s="14"/>
      <c r="B1191" s="15"/>
      <c r="M1191" s="24"/>
      <c r="N1191" s="24"/>
      <c r="O1191" s="24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  <c r="Z1191" s="24"/>
      <c r="AA1191" s="24"/>
      <c r="AB1191" s="24"/>
      <c r="AC1191" s="24"/>
      <c r="AD1191" s="24"/>
      <c r="AE1191" s="24"/>
      <c r="AF1191" s="24"/>
      <c r="AG1191" s="24"/>
      <c r="AH1191" s="24"/>
      <c r="AI1191" s="24"/>
      <c r="AJ1191" s="24"/>
      <c r="AK1191" s="24"/>
      <c r="AL1191" s="24"/>
      <c r="AM1191" s="24"/>
      <c r="AN1191" s="24"/>
      <c r="AO1191" s="24"/>
      <c r="AP1191" s="24"/>
      <c r="AQ1191" s="24"/>
      <c r="AR1191" s="24"/>
      <c r="AS1191" s="24"/>
      <c r="AT1191" s="24"/>
      <c r="AU1191" s="24"/>
      <c r="AV1191" s="24"/>
      <c r="AW1191" s="24"/>
    </row>
    <row r="1192" spans="1:49" ht="18" customHeight="1">
      <c r="A1192" s="14"/>
      <c r="B1192" s="15"/>
      <c r="M1192" s="24"/>
      <c r="N1192" s="24"/>
      <c r="O1192" s="24"/>
      <c r="P1192" s="24"/>
      <c r="Q1192" s="24"/>
      <c r="R1192" s="24"/>
      <c r="S1192" s="24"/>
      <c r="T1192" s="24"/>
      <c r="U1192" s="24"/>
      <c r="V1192" s="24"/>
      <c r="W1192" s="24"/>
      <c r="X1192" s="24"/>
      <c r="Y1192" s="24"/>
      <c r="Z1192" s="24"/>
      <c r="AA1192" s="24"/>
      <c r="AB1192" s="24"/>
      <c r="AC1192" s="24"/>
      <c r="AD1192" s="24"/>
      <c r="AE1192" s="24"/>
      <c r="AF1192" s="24"/>
      <c r="AG1192" s="24"/>
      <c r="AH1192" s="24"/>
      <c r="AI1192" s="24"/>
      <c r="AJ1192" s="24"/>
      <c r="AK1192" s="24"/>
      <c r="AL1192" s="24"/>
      <c r="AM1192" s="24"/>
      <c r="AN1192" s="24"/>
      <c r="AO1192" s="24"/>
      <c r="AP1192" s="24"/>
      <c r="AQ1192" s="24"/>
      <c r="AR1192" s="24"/>
      <c r="AS1192" s="24"/>
      <c r="AT1192" s="24"/>
      <c r="AU1192" s="24"/>
      <c r="AV1192" s="24"/>
      <c r="AW1192" s="24"/>
    </row>
    <row r="1193" spans="1:49" ht="18" customHeight="1">
      <c r="A1193" s="14"/>
      <c r="B1193" s="15"/>
      <c r="M1193" s="24"/>
      <c r="N1193" s="24"/>
      <c r="O1193" s="24"/>
      <c r="P1193" s="24"/>
      <c r="Q1193" s="24"/>
      <c r="R1193" s="24"/>
      <c r="S1193" s="24"/>
      <c r="T1193" s="24"/>
      <c r="U1193" s="24"/>
      <c r="V1193" s="24"/>
      <c r="W1193" s="24"/>
      <c r="X1193" s="24"/>
      <c r="Y1193" s="24"/>
      <c r="Z1193" s="24"/>
      <c r="AA1193" s="24"/>
      <c r="AB1193" s="24"/>
      <c r="AC1193" s="24"/>
      <c r="AD1193" s="24"/>
      <c r="AE1193" s="24"/>
      <c r="AF1193" s="24"/>
      <c r="AG1193" s="24"/>
      <c r="AH1193" s="24"/>
      <c r="AI1193" s="24"/>
      <c r="AJ1193" s="24"/>
      <c r="AK1193" s="24"/>
      <c r="AL1193" s="24"/>
      <c r="AM1193" s="24"/>
      <c r="AN1193" s="24"/>
      <c r="AO1193" s="24"/>
      <c r="AP1193" s="24"/>
      <c r="AQ1193" s="24"/>
      <c r="AR1193" s="24"/>
      <c r="AS1193" s="24"/>
      <c r="AT1193" s="24"/>
      <c r="AU1193" s="24"/>
      <c r="AV1193" s="24"/>
      <c r="AW1193" s="24"/>
    </row>
    <row r="1194" spans="1:49" ht="18" customHeight="1">
      <c r="A1194" s="14"/>
      <c r="B1194" s="15"/>
      <c r="M1194" s="24"/>
      <c r="N1194" s="24"/>
      <c r="O1194" s="24"/>
      <c r="P1194" s="24"/>
      <c r="Q1194" s="24"/>
      <c r="R1194" s="24"/>
      <c r="S1194" s="24"/>
      <c r="T1194" s="24"/>
      <c r="U1194" s="24"/>
      <c r="V1194" s="24"/>
      <c r="W1194" s="24"/>
      <c r="X1194" s="24"/>
      <c r="Y1194" s="24"/>
      <c r="Z1194" s="24"/>
      <c r="AA1194" s="24"/>
      <c r="AB1194" s="24"/>
      <c r="AC1194" s="24"/>
      <c r="AD1194" s="24"/>
      <c r="AE1194" s="24"/>
      <c r="AF1194" s="24"/>
      <c r="AG1194" s="24"/>
      <c r="AH1194" s="24"/>
      <c r="AI1194" s="24"/>
      <c r="AJ1194" s="24"/>
      <c r="AK1194" s="24"/>
      <c r="AL1194" s="24"/>
      <c r="AM1194" s="24"/>
      <c r="AN1194" s="24"/>
      <c r="AO1194" s="24"/>
      <c r="AP1194" s="24"/>
      <c r="AQ1194" s="24"/>
      <c r="AR1194" s="24"/>
      <c r="AS1194" s="24"/>
      <c r="AT1194" s="24"/>
      <c r="AU1194" s="24"/>
      <c r="AV1194" s="24"/>
      <c r="AW1194" s="24"/>
    </row>
    <row r="1195" spans="1:49" ht="18" customHeight="1">
      <c r="A1195" s="14"/>
      <c r="B1195" s="15"/>
      <c r="M1195" s="24"/>
      <c r="N1195" s="24"/>
      <c r="O1195" s="24"/>
      <c r="P1195" s="24"/>
      <c r="Q1195" s="24"/>
      <c r="R1195" s="24"/>
      <c r="S1195" s="24"/>
      <c r="T1195" s="24"/>
      <c r="U1195" s="24"/>
      <c r="V1195" s="24"/>
      <c r="W1195" s="24"/>
      <c r="X1195" s="24"/>
      <c r="Y1195" s="24"/>
      <c r="Z1195" s="24"/>
      <c r="AA1195" s="24"/>
      <c r="AB1195" s="24"/>
      <c r="AC1195" s="24"/>
      <c r="AD1195" s="24"/>
      <c r="AE1195" s="24"/>
      <c r="AF1195" s="24"/>
      <c r="AG1195" s="24"/>
      <c r="AH1195" s="24"/>
      <c r="AI1195" s="24"/>
      <c r="AJ1195" s="24"/>
      <c r="AK1195" s="24"/>
      <c r="AL1195" s="24"/>
      <c r="AM1195" s="24"/>
      <c r="AN1195" s="24"/>
      <c r="AO1195" s="24"/>
      <c r="AP1195" s="24"/>
      <c r="AQ1195" s="24"/>
      <c r="AR1195" s="24"/>
      <c r="AS1195" s="24"/>
      <c r="AT1195" s="24"/>
      <c r="AU1195" s="24"/>
      <c r="AV1195" s="24"/>
      <c r="AW1195" s="24"/>
    </row>
    <row r="1196" spans="1:49" ht="18" customHeight="1">
      <c r="A1196" s="14"/>
      <c r="B1196" s="15"/>
      <c r="M1196" s="24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  <c r="Y1196" s="24"/>
      <c r="Z1196" s="24"/>
      <c r="AA1196" s="24"/>
      <c r="AB1196" s="24"/>
      <c r="AC1196" s="24"/>
      <c r="AD1196" s="24"/>
      <c r="AE1196" s="24"/>
      <c r="AF1196" s="24"/>
      <c r="AG1196" s="24"/>
      <c r="AH1196" s="24"/>
      <c r="AI1196" s="24"/>
      <c r="AJ1196" s="24"/>
      <c r="AK1196" s="24"/>
      <c r="AL1196" s="24"/>
      <c r="AM1196" s="24"/>
      <c r="AN1196" s="24"/>
      <c r="AO1196" s="24"/>
      <c r="AP1196" s="24"/>
      <c r="AQ1196" s="24"/>
      <c r="AR1196" s="24"/>
      <c r="AS1196" s="24"/>
      <c r="AT1196" s="24"/>
      <c r="AU1196" s="24"/>
      <c r="AV1196" s="24"/>
      <c r="AW1196" s="24"/>
    </row>
    <row r="1197" spans="1:49" ht="18" customHeight="1">
      <c r="A1197" s="14"/>
      <c r="B1197" s="15"/>
      <c r="M1197" s="24"/>
      <c r="N1197" s="24"/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  <c r="Y1197" s="24"/>
      <c r="Z1197" s="24"/>
      <c r="AA1197" s="24"/>
      <c r="AB1197" s="24"/>
      <c r="AC1197" s="24"/>
      <c r="AD1197" s="24"/>
      <c r="AE1197" s="24"/>
      <c r="AF1197" s="24"/>
      <c r="AG1197" s="24"/>
      <c r="AH1197" s="24"/>
      <c r="AI1197" s="24"/>
      <c r="AJ1197" s="24"/>
      <c r="AK1197" s="24"/>
      <c r="AL1197" s="24"/>
      <c r="AM1197" s="24"/>
      <c r="AN1197" s="24"/>
      <c r="AO1197" s="24"/>
      <c r="AP1197" s="24"/>
      <c r="AQ1197" s="24"/>
      <c r="AR1197" s="24"/>
      <c r="AS1197" s="24"/>
      <c r="AT1197" s="24"/>
      <c r="AU1197" s="24"/>
      <c r="AV1197" s="24"/>
      <c r="AW1197" s="24"/>
    </row>
    <row r="1198" spans="1:49" ht="18" customHeight="1">
      <c r="A1198" s="14"/>
      <c r="B1198" s="15"/>
      <c r="M1198" s="24"/>
      <c r="N1198" s="24"/>
      <c r="O1198" s="24"/>
      <c r="P1198" s="24"/>
      <c r="Q1198" s="24"/>
      <c r="R1198" s="24"/>
      <c r="S1198" s="24"/>
      <c r="T1198" s="24"/>
      <c r="U1198" s="24"/>
      <c r="V1198" s="24"/>
      <c r="W1198" s="24"/>
      <c r="X1198" s="24"/>
      <c r="Y1198" s="24"/>
      <c r="Z1198" s="24"/>
      <c r="AA1198" s="24"/>
      <c r="AB1198" s="24"/>
      <c r="AC1198" s="24"/>
      <c r="AD1198" s="24"/>
      <c r="AE1198" s="24"/>
      <c r="AF1198" s="24"/>
      <c r="AG1198" s="24"/>
      <c r="AH1198" s="24"/>
      <c r="AI1198" s="24"/>
      <c r="AJ1198" s="24"/>
      <c r="AK1198" s="24"/>
      <c r="AL1198" s="24"/>
      <c r="AM1198" s="24"/>
      <c r="AN1198" s="24"/>
      <c r="AO1198" s="24"/>
      <c r="AP1198" s="24"/>
      <c r="AQ1198" s="24"/>
      <c r="AR1198" s="24"/>
      <c r="AS1198" s="24"/>
      <c r="AT1198" s="24"/>
      <c r="AU1198" s="24"/>
      <c r="AV1198" s="24"/>
      <c r="AW1198" s="24"/>
    </row>
    <row r="1199" spans="1:49" ht="18" customHeight="1">
      <c r="A1199" s="14"/>
      <c r="B1199" s="15"/>
      <c r="M1199" s="24"/>
      <c r="N1199" s="24"/>
      <c r="O1199" s="24"/>
      <c r="P1199" s="24"/>
      <c r="Q1199" s="24"/>
      <c r="R1199" s="24"/>
      <c r="S1199" s="24"/>
      <c r="T1199" s="24"/>
      <c r="U1199" s="24"/>
      <c r="V1199" s="24"/>
      <c r="W1199" s="24"/>
      <c r="X1199" s="24"/>
      <c r="Y1199" s="24"/>
      <c r="Z1199" s="24"/>
      <c r="AA1199" s="24"/>
      <c r="AB1199" s="24"/>
      <c r="AC1199" s="24"/>
      <c r="AD1199" s="24"/>
      <c r="AE1199" s="24"/>
      <c r="AF1199" s="24"/>
      <c r="AG1199" s="24"/>
      <c r="AH1199" s="24"/>
      <c r="AI1199" s="24"/>
      <c r="AJ1199" s="24"/>
      <c r="AK1199" s="24"/>
      <c r="AL1199" s="24"/>
      <c r="AM1199" s="24"/>
      <c r="AN1199" s="24"/>
      <c r="AO1199" s="24"/>
      <c r="AP1199" s="24"/>
      <c r="AQ1199" s="24"/>
      <c r="AR1199" s="24"/>
      <c r="AS1199" s="24"/>
      <c r="AT1199" s="24"/>
      <c r="AU1199" s="24"/>
      <c r="AV1199" s="24"/>
      <c r="AW1199" s="24"/>
    </row>
    <row r="1200" spans="1:49" ht="18" customHeight="1">
      <c r="A1200" s="14"/>
      <c r="B1200" s="15"/>
      <c r="M1200" s="24"/>
      <c r="N1200" s="24"/>
      <c r="O1200" s="24"/>
      <c r="P1200" s="24"/>
      <c r="Q1200" s="24"/>
      <c r="R1200" s="24"/>
      <c r="S1200" s="24"/>
      <c r="T1200" s="24"/>
      <c r="U1200" s="24"/>
      <c r="V1200" s="24"/>
      <c r="W1200" s="24"/>
      <c r="X1200" s="24"/>
      <c r="Y1200" s="24"/>
      <c r="Z1200" s="24"/>
      <c r="AA1200" s="24"/>
      <c r="AB1200" s="24"/>
      <c r="AC1200" s="24"/>
      <c r="AD1200" s="24"/>
      <c r="AE1200" s="24"/>
      <c r="AF1200" s="24"/>
      <c r="AG1200" s="24"/>
      <c r="AH1200" s="24"/>
      <c r="AI1200" s="24"/>
      <c r="AJ1200" s="24"/>
      <c r="AK1200" s="24"/>
      <c r="AL1200" s="24"/>
      <c r="AM1200" s="24"/>
      <c r="AN1200" s="24"/>
      <c r="AO1200" s="24"/>
      <c r="AP1200" s="24"/>
      <c r="AQ1200" s="24"/>
      <c r="AR1200" s="24"/>
      <c r="AS1200" s="24"/>
      <c r="AT1200" s="24"/>
      <c r="AU1200" s="24"/>
      <c r="AV1200" s="24"/>
      <c r="AW1200" s="24"/>
    </row>
    <row r="1201" spans="1:49" ht="18" customHeight="1">
      <c r="A1201" s="14"/>
      <c r="B1201" s="15"/>
      <c r="M1201" s="24"/>
      <c r="N1201" s="24"/>
      <c r="O1201" s="24"/>
      <c r="P1201" s="24"/>
      <c r="Q1201" s="24"/>
      <c r="R1201" s="24"/>
      <c r="S1201" s="24"/>
      <c r="T1201" s="24"/>
      <c r="U1201" s="24"/>
      <c r="V1201" s="24"/>
      <c r="W1201" s="24"/>
      <c r="X1201" s="24"/>
      <c r="Y1201" s="24"/>
      <c r="Z1201" s="24"/>
      <c r="AA1201" s="24"/>
      <c r="AB1201" s="24"/>
      <c r="AC1201" s="24"/>
      <c r="AD1201" s="24"/>
      <c r="AE1201" s="24"/>
      <c r="AF1201" s="24"/>
      <c r="AG1201" s="24"/>
      <c r="AH1201" s="24"/>
      <c r="AI1201" s="24"/>
      <c r="AJ1201" s="24"/>
      <c r="AK1201" s="24"/>
      <c r="AL1201" s="24"/>
      <c r="AM1201" s="24"/>
      <c r="AN1201" s="24"/>
      <c r="AO1201" s="24"/>
      <c r="AP1201" s="24"/>
      <c r="AQ1201" s="24"/>
      <c r="AR1201" s="24"/>
      <c r="AS1201" s="24"/>
      <c r="AT1201" s="24"/>
      <c r="AU1201" s="24"/>
      <c r="AV1201" s="24"/>
      <c r="AW1201" s="24"/>
    </row>
    <row r="1202" spans="1:49" ht="18" customHeight="1">
      <c r="A1202" s="14"/>
      <c r="B1202" s="15"/>
      <c r="M1202" s="24"/>
      <c r="N1202" s="24"/>
      <c r="O1202" s="24"/>
      <c r="P1202" s="24"/>
      <c r="Q1202" s="24"/>
      <c r="R1202" s="24"/>
      <c r="S1202" s="24"/>
      <c r="T1202" s="24"/>
      <c r="U1202" s="24"/>
      <c r="V1202" s="24"/>
      <c r="W1202" s="24"/>
      <c r="X1202" s="24"/>
      <c r="Y1202" s="24"/>
      <c r="Z1202" s="24"/>
      <c r="AA1202" s="24"/>
      <c r="AB1202" s="24"/>
      <c r="AC1202" s="24"/>
      <c r="AD1202" s="24"/>
      <c r="AE1202" s="24"/>
      <c r="AF1202" s="24"/>
      <c r="AG1202" s="24"/>
      <c r="AH1202" s="24"/>
      <c r="AI1202" s="24"/>
      <c r="AJ1202" s="24"/>
      <c r="AK1202" s="24"/>
      <c r="AL1202" s="24"/>
      <c r="AM1202" s="24"/>
      <c r="AN1202" s="24"/>
      <c r="AO1202" s="24"/>
      <c r="AP1202" s="24"/>
      <c r="AQ1202" s="24"/>
      <c r="AR1202" s="24"/>
      <c r="AS1202" s="24"/>
      <c r="AT1202" s="24"/>
      <c r="AU1202" s="24"/>
      <c r="AV1202" s="24"/>
      <c r="AW1202" s="24"/>
    </row>
    <row r="1203" spans="1:49" ht="18" customHeight="1">
      <c r="A1203" s="14"/>
      <c r="B1203" s="15"/>
      <c r="M1203" s="24"/>
      <c r="N1203" s="24"/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  <c r="Y1203" s="24"/>
      <c r="Z1203" s="24"/>
      <c r="AA1203" s="24"/>
      <c r="AB1203" s="24"/>
      <c r="AC1203" s="24"/>
      <c r="AD1203" s="24"/>
      <c r="AE1203" s="24"/>
      <c r="AF1203" s="24"/>
      <c r="AG1203" s="24"/>
      <c r="AH1203" s="24"/>
      <c r="AI1203" s="24"/>
      <c r="AJ1203" s="24"/>
      <c r="AK1203" s="24"/>
      <c r="AL1203" s="24"/>
      <c r="AM1203" s="24"/>
      <c r="AN1203" s="24"/>
      <c r="AO1203" s="24"/>
      <c r="AP1203" s="24"/>
      <c r="AQ1203" s="24"/>
      <c r="AR1203" s="24"/>
      <c r="AS1203" s="24"/>
      <c r="AT1203" s="24"/>
      <c r="AU1203" s="24"/>
      <c r="AV1203" s="24"/>
      <c r="AW1203" s="24"/>
    </row>
    <row r="1204" spans="1:49" ht="18" customHeight="1">
      <c r="A1204" s="14"/>
      <c r="B1204" s="15"/>
      <c r="M1204" s="24"/>
      <c r="N1204" s="24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  <c r="Y1204" s="24"/>
      <c r="Z1204" s="24"/>
      <c r="AA1204" s="24"/>
      <c r="AB1204" s="24"/>
      <c r="AC1204" s="24"/>
      <c r="AD1204" s="24"/>
      <c r="AE1204" s="24"/>
      <c r="AF1204" s="24"/>
      <c r="AG1204" s="24"/>
      <c r="AH1204" s="24"/>
      <c r="AI1204" s="24"/>
      <c r="AJ1204" s="24"/>
      <c r="AK1204" s="24"/>
      <c r="AL1204" s="24"/>
      <c r="AM1204" s="24"/>
      <c r="AN1204" s="24"/>
      <c r="AO1204" s="24"/>
      <c r="AP1204" s="24"/>
      <c r="AQ1204" s="24"/>
      <c r="AR1204" s="24"/>
      <c r="AS1204" s="24"/>
      <c r="AT1204" s="24"/>
      <c r="AU1204" s="24"/>
      <c r="AV1204" s="24"/>
      <c r="AW1204" s="24"/>
    </row>
    <row r="1205" spans="1:49" ht="18" customHeight="1">
      <c r="A1205" s="14"/>
      <c r="B1205" s="15"/>
      <c r="M1205" s="24"/>
      <c r="N1205" s="24"/>
      <c r="O1205" s="24"/>
      <c r="P1205" s="24"/>
      <c r="Q1205" s="24"/>
      <c r="R1205" s="24"/>
      <c r="S1205" s="24"/>
      <c r="T1205" s="24"/>
      <c r="U1205" s="24"/>
      <c r="V1205" s="24"/>
      <c r="W1205" s="24"/>
      <c r="X1205" s="24"/>
      <c r="Y1205" s="24"/>
      <c r="Z1205" s="24"/>
      <c r="AA1205" s="24"/>
      <c r="AB1205" s="24"/>
      <c r="AC1205" s="24"/>
      <c r="AD1205" s="24"/>
      <c r="AE1205" s="24"/>
      <c r="AF1205" s="24"/>
      <c r="AG1205" s="24"/>
      <c r="AH1205" s="24"/>
      <c r="AI1205" s="24"/>
      <c r="AJ1205" s="24"/>
      <c r="AK1205" s="24"/>
      <c r="AL1205" s="24"/>
      <c r="AM1205" s="24"/>
      <c r="AN1205" s="24"/>
      <c r="AO1205" s="24"/>
      <c r="AP1205" s="24"/>
      <c r="AQ1205" s="24"/>
      <c r="AR1205" s="24"/>
      <c r="AS1205" s="24"/>
      <c r="AT1205" s="24"/>
      <c r="AU1205" s="24"/>
      <c r="AV1205" s="24"/>
      <c r="AW1205" s="24"/>
    </row>
    <row r="1206" spans="1:49" ht="18" customHeight="1">
      <c r="A1206" s="14"/>
      <c r="B1206" s="15"/>
      <c r="M1206" s="24"/>
      <c r="N1206" s="24"/>
      <c r="O1206" s="24"/>
      <c r="P1206" s="24"/>
      <c r="Q1206" s="24"/>
      <c r="R1206" s="24"/>
      <c r="S1206" s="24"/>
      <c r="T1206" s="24"/>
      <c r="U1206" s="24"/>
      <c r="V1206" s="24"/>
      <c r="W1206" s="24"/>
      <c r="X1206" s="24"/>
      <c r="Y1206" s="24"/>
      <c r="Z1206" s="24"/>
      <c r="AA1206" s="24"/>
      <c r="AB1206" s="24"/>
      <c r="AC1206" s="24"/>
      <c r="AD1206" s="24"/>
      <c r="AE1206" s="24"/>
      <c r="AF1206" s="24"/>
      <c r="AG1206" s="24"/>
      <c r="AH1206" s="24"/>
      <c r="AI1206" s="24"/>
      <c r="AJ1206" s="24"/>
      <c r="AK1206" s="24"/>
      <c r="AL1206" s="24"/>
      <c r="AM1206" s="24"/>
      <c r="AN1206" s="24"/>
      <c r="AO1206" s="24"/>
      <c r="AP1206" s="24"/>
      <c r="AQ1206" s="24"/>
      <c r="AR1206" s="24"/>
      <c r="AS1206" s="24"/>
      <c r="AT1206" s="24"/>
      <c r="AU1206" s="24"/>
      <c r="AV1206" s="24"/>
      <c r="AW1206" s="24"/>
    </row>
    <row r="1207" spans="1:49" ht="18" customHeight="1">
      <c r="A1207" s="14"/>
      <c r="B1207" s="15"/>
      <c r="M1207" s="24"/>
      <c r="N1207" s="24"/>
      <c r="O1207" s="24"/>
      <c r="P1207" s="24"/>
      <c r="Q1207" s="24"/>
      <c r="R1207" s="24"/>
      <c r="S1207" s="24"/>
      <c r="T1207" s="24"/>
      <c r="U1207" s="24"/>
      <c r="V1207" s="24"/>
      <c r="W1207" s="24"/>
      <c r="X1207" s="24"/>
      <c r="Y1207" s="24"/>
      <c r="Z1207" s="24"/>
      <c r="AA1207" s="24"/>
      <c r="AB1207" s="24"/>
      <c r="AC1207" s="24"/>
      <c r="AD1207" s="24"/>
      <c r="AE1207" s="24"/>
      <c r="AF1207" s="24"/>
      <c r="AG1207" s="24"/>
      <c r="AH1207" s="24"/>
      <c r="AI1207" s="24"/>
      <c r="AJ1207" s="24"/>
      <c r="AK1207" s="24"/>
      <c r="AL1207" s="24"/>
      <c r="AM1207" s="24"/>
      <c r="AN1207" s="24"/>
      <c r="AO1207" s="24"/>
      <c r="AP1207" s="24"/>
      <c r="AQ1207" s="24"/>
      <c r="AR1207" s="24"/>
      <c r="AS1207" s="24"/>
      <c r="AT1207" s="24"/>
      <c r="AU1207" s="24"/>
      <c r="AV1207" s="24"/>
      <c r="AW1207" s="24"/>
    </row>
    <row r="1208" spans="1:49" ht="18" customHeight="1">
      <c r="A1208" s="14"/>
      <c r="B1208" s="15"/>
      <c r="M1208" s="24"/>
      <c r="N1208" s="24"/>
      <c r="O1208" s="24"/>
      <c r="P1208" s="24"/>
      <c r="Q1208" s="24"/>
      <c r="R1208" s="24"/>
      <c r="S1208" s="24"/>
      <c r="T1208" s="24"/>
      <c r="U1208" s="24"/>
      <c r="V1208" s="24"/>
      <c r="W1208" s="24"/>
      <c r="X1208" s="24"/>
      <c r="Y1208" s="24"/>
      <c r="Z1208" s="24"/>
      <c r="AA1208" s="24"/>
      <c r="AB1208" s="24"/>
      <c r="AC1208" s="24"/>
      <c r="AD1208" s="24"/>
      <c r="AE1208" s="24"/>
      <c r="AF1208" s="24"/>
      <c r="AG1208" s="24"/>
      <c r="AH1208" s="24"/>
      <c r="AI1208" s="24"/>
      <c r="AJ1208" s="24"/>
      <c r="AK1208" s="24"/>
      <c r="AL1208" s="24"/>
      <c r="AM1208" s="24"/>
      <c r="AN1208" s="24"/>
      <c r="AO1208" s="24"/>
      <c r="AP1208" s="24"/>
      <c r="AQ1208" s="24"/>
      <c r="AR1208" s="24"/>
      <c r="AS1208" s="24"/>
      <c r="AT1208" s="24"/>
      <c r="AU1208" s="24"/>
      <c r="AV1208" s="24"/>
      <c r="AW1208" s="24"/>
    </row>
    <row r="1209" spans="1:49" ht="18" customHeight="1">
      <c r="A1209" s="14"/>
      <c r="B1209" s="15"/>
      <c r="M1209" s="24"/>
      <c r="N1209" s="24"/>
      <c r="O1209" s="24"/>
      <c r="P1209" s="24"/>
      <c r="Q1209" s="24"/>
      <c r="R1209" s="24"/>
      <c r="S1209" s="24"/>
      <c r="T1209" s="24"/>
      <c r="U1209" s="24"/>
      <c r="V1209" s="24"/>
      <c r="W1209" s="24"/>
      <c r="X1209" s="24"/>
      <c r="Y1209" s="24"/>
      <c r="Z1209" s="24"/>
      <c r="AA1209" s="24"/>
      <c r="AB1209" s="24"/>
      <c r="AC1209" s="24"/>
      <c r="AD1209" s="24"/>
      <c r="AE1209" s="24"/>
      <c r="AF1209" s="24"/>
      <c r="AG1209" s="24"/>
      <c r="AH1209" s="24"/>
      <c r="AI1209" s="24"/>
      <c r="AJ1209" s="24"/>
      <c r="AK1209" s="24"/>
      <c r="AL1209" s="24"/>
      <c r="AM1209" s="24"/>
      <c r="AN1209" s="24"/>
      <c r="AO1209" s="24"/>
      <c r="AP1209" s="24"/>
      <c r="AQ1209" s="24"/>
      <c r="AR1209" s="24"/>
      <c r="AS1209" s="24"/>
      <c r="AT1209" s="24"/>
      <c r="AU1209" s="24"/>
      <c r="AV1209" s="24"/>
      <c r="AW1209" s="24"/>
    </row>
    <row r="1210" spans="1:49" ht="18" customHeight="1">
      <c r="A1210" s="14"/>
      <c r="B1210" s="15"/>
      <c r="M1210" s="24"/>
      <c r="N1210" s="24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  <c r="Y1210" s="24"/>
      <c r="Z1210" s="24"/>
      <c r="AA1210" s="24"/>
      <c r="AB1210" s="24"/>
      <c r="AC1210" s="24"/>
      <c r="AD1210" s="24"/>
      <c r="AE1210" s="24"/>
      <c r="AF1210" s="24"/>
      <c r="AG1210" s="24"/>
      <c r="AH1210" s="24"/>
      <c r="AI1210" s="24"/>
      <c r="AJ1210" s="24"/>
      <c r="AK1210" s="24"/>
      <c r="AL1210" s="24"/>
      <c r="AM1210" s="24"/>
      <c r="AN1210" s="24"/>
      <c r="AO1210" s="24"/>
      <c r="AP1210" s="24"/>
      <c r="AQ1210" s="24"/>
      <c r="AR1210" s="24"/>
      <c r="AS1210" s="24"/>
      <c r="AT1210" s="24"/>
      <c r="AU1210" s="24"/>
      <c r="AV1210" s="24"/>
      <c r="AW1210" s="24"/>
    </row>
    <row r="1211" spans="1:49" ht="18" customHeight="1">
      <c r="A1211" s="14"/>
      <c r="B1211" s="15"/>
      <c r="M1211" s="24"/>
      <c r="N1211" s="24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  <c r="Y1211" s="24"/>
      <c r="Z1211" s="24"/>
      <c r="AA1211" s="24"/>
      <c r="AB1211" s="24"/>
      <c r="AC1211" s="24"/>
      <c r="AD1211" s="24"/>
      <c r="AE1211" s="24"/>
      <c r="AF1211" s="24"/>
      <c r="AG1211" s="24"/>
      <c r="AH1211" s="24"/>
      <c r="AI1211" s="24"/>
      <c r="AJ1211" s="24"/>
      <c r="AK1211" s="24"/>
      <c r="AL1211" s="24"/>
      <c r="AM1211" s="24"/>
      <c r="AN1211" s="24"/>
      <c r="AO1211" s="24"/>
      <c r="AP1211" s="24"/>
      <c r="AQ1211" s="24"/>
      <c r="AR1211" s="24"/>
      <c r="AS1211" s="24"/>
      <c r="AT1211" s="24"/>
      <c r="AU1211" s="24"/>
      <c r="AV1211" s="24"/>
      <c r="AW1211" s="24"/>
    </row>
    <row r="1212" spans="1:49" ht="18" customHeight="1">
      <c r="A1212" s="14"/>
      <c r="B1212" s="15"/>
      <c r="M1212" s="24"/>
      <c r="N1212" s="24"/>
      <c r="O1212" s="24"/>
      <c r="P1212" s="24"/>
      <c r="Q1212" s="24"/>
      <c r="R1212" s="24"/>
      <c r="S1212" s="24"/>
      <c r="T1212" s="24"/>
      <c r="U1212" s="24"/>
      <c r="V1212" s="24"/>
      <c r="W1212" s="24"/>
      <c r="X1212" s="24"/>
      <c r="Y1212" s="24"/>
      <c r="Z1212" s="24"/>
      <c r="AA1212" s="24"/>
      <c r="AB1212" s="24"/>
      <c r="AC1212" s="24"/>
      <c r="AD1212" s="24"/>
      <c r="AE1212" s="24"/>
      <c r="AF1212" s="24"/>
      <c r="AG1212" s="24"/>
      <c r="AH1212" s="24"/>
      <c r="AI1212" s="24"/>
      <c r="AJ1212" s="24"/>
      <c r="AK1212" s="24"/>
      <c r="AL1212" s="24"/>
      <c r="AM1212" s="24"/>
      <c r="AN1212" s="24"/>
      <c r="AO1212" s="24"/>
      <c r="AP1212" s="24"/>
      <c r="AQ1212" s="24"/>
      <c r="AR1212" s="24"/>
      <c r="AS1212" s="24"/>
      <c r="AT1212" s="24"/>
      <c r="AU1212" s="24"/>
      <c r="AV1212" s="24"/>
      <c r="AW1212" s="24"/>
    </row>
    <row r="1213" spans="1:49" ht="18" customHeight="1">
      <c r="A1213" s="14"/>
      <c r="B1213" s="15"/>
      <c r="M1213" s="24"/>
      <c r="N1213" s="24"/>
      <c r="O1213" s="24"/>
      <c r="P1213" s="24"/>
      <c r="Q1213" s="24"/>
      <c r="R1213" s="24"/>
      <c r="S1213" s="24"/>
      <c r="T1213" s="24"/>
      <c r="U1213" s="24"/>
      <c r="V1213" s="24"/>
      <c r="W1213" s="24"/>
      <c r="X1213" s="24"/>
      <c r="Y1213" s="24"/>
      <c r="Z1213" s="24"/>
      <c r="AA1213" s="24"/>
      <c r="AB1213" s="24"/>
      <c r="AC1213" s="24"/>
      <c r="AD1213" s="24"/>
      <c r="AE1213" s="24"/>
      <c r="AF1213" s="24"/>
      <c r="AG1213" s="24"/>
      <c r="AH1213" s="24"/>
      <c r="AI1213" s="24"/>
      <c r="AJ1213" s="24"/>
      <c r="AK1213" s="24"/>
      <c r="AL1213" s="24"/>
      <c r="AM1213" s="24"/>
      <c r="AN1213" s="24"/>
      <c r="AO1213" s="24"/>
      <c r="AP1213" s="24"/>
      <c r="AQ1213" s="24"/>
      <c r="AR1213" s="24"/>
      <c r="AS1213" s="24"/>
      <c r="AT1213" s="24"/>
      <c r="AU1213" s="24"/>
      <c r="AV1213" s="24"/>
      <c r="AW1213" s="24"/>
    </row>
    <row r="1214" spans="1:49" ht="18" customHeight="1">
      <c r="A1214" s="14"/>
      <c r="B1214" s="15"/>
      <c r="M1214" s="24"/>
      <c r="N1214" s="24"/>
      <c r="O1214" s="24"/>
      <c r="P1214" s="24"/>
      <c r="Q1214" s="24"/>
      <c r="R1214" s="24"/>
      <c r="S1214" s="24"/>
      <c r="T1214" s="24"/>
      <c r="U1214" s="24"/>
      <c r="V1214" s="24"/>
      <c r="W1214" s="24"/>
      <c r="X1214" s="24"/>
      <c r="Y1214" s="24"/>
      <c r="Z1214" s="24"/>
      <c r="AA1214" s="24"/>
      <c r="AB1214" s="24"/>
      <c r="AC1214" s="24"/>
      <c r="AD1214" s="24"/>
      <c r="AE1214" s="24"/>
      <c r="AF1214" s="24"/>
      <c r="AG1214" s="24"/>
      <c r="AH1214" s="24"/>
      <c r="AI1214" s="24"/>
      <c r="AJ1214" s="24"/>
      <c r="AK1214" s="24"/>
      <c r="AL1214" s="24"/>
      <c r="AM1214" s="24"/>
      <c r="AN1214" s="24"/>
      <c r="AO1214" s="24"/>
      <c r="AP1214" s="24"/>
      <c r="AQ1214" s="24"/>
      <c r="AR1214" s="24"/>
      <c r="AS1214" s="24"/>
      <c r="AT1214" s="24"/>
      <c r="AU1214" s="24"/>
      <c r="AV1214" s="24"/>
      <c r="AW1214" s="24"/>
    </row>
    <row r="1215" spans="1:49" ht="18" customHeight="1">
      <c r="A1215" s="14"/>
      <c r="B1215" s="15"/>
      <c r="M1215" s="24"/>
      <c r="N1215" s="24"/>
      <c r="O1215" s="24"/>
      <c r="P1215" s="24"/>
      <c r="Q1215" s="24"/>
      <c r="R1215" s="24"/>
      <c r="S1215" s="24"/>
      <c r="T1215" s="24"/>
      <c r="U1215" s="24"/>
      <c r="V1215" s="24"/>
      <c r="W1215" s="24"/>
      <c r="X1215" s="24"/>
      <c r="Y1215" s="24"/>
      <c r="Z1215" s="24"/>
      <c r="AA1215" s="24"/>
      <c r="AB1215" s="24"/>
      <c r="AC1215" s="24"/>
      <c r="AD1215" s="24"/>
      <c r="AE1215" s="24"/>
      <c r="AF1215" s="24"/>
      <c r="AG1215" s="24"/>
      <c r="AH1215" s="24"/>
      <c r="AI1215" s="24"/>
      <c r="AJ1215" s="24"/>
      <c r="AK1215" s="24"/>
      <c r="AL1215" s="24"/>
      <c r="AM1215" s="24"/>
      <c r="AN1215" s="24"/>
      <c r="AO1215" s="24"/>
      <c r="AP1215" s="24"/>
      <c r="AQ1215" s="24"/>
      <c r="AR1215" s="24"/>
      <c r="AS1215" s="24"/>
      <c r="AT1215" s="24"/>
      <c r="AU1215" s="24"/>
      <c r="AV1215" s="24"/>
      <c r="AW1215" s="24"/>
    </row>
    <row r="1216" spans="1:49" ht="18" customHeight="1">
      <c r="A1216" s="14"/>
      <c r="B1216" s="15"/>
      <c r="M1216" s="24"/>
      <c r="N1216" s="24"/>
      <c r="O1216" s="24"/>
      <c r="P1216" s="24"/>
      <c r="Q1216" s="24"/>
      <c r="R1216" s="24"/>
      <c r="S1216" s="24"/>
      <c r="T1216" s="24"/>
      <c r="U1216" s="24"/>
      <c r="V1216" s="24"/>
      <c r="W1216" s="24"/>
      <c r="X1216" s="24"/>
      <c r="Y1216" s="24"/>
      <c r="Z1216" s="24"/>
      <c r="AA1216" s="24"/>
      <c r="AB1216" s="24"/>
      <c r="AC1216" s="24"/>
      <c r="AD1216" s="24"/>
      <c r="AE1216" s="24"/>
      <c r="AF1216" s="24"/>
      <c r="AG1216" s="24"/>
      <c r="AH1216" s="24"/>
      <c r="AI1216" s="24"/>
      <c r="AJ1216" s="24"/>
      <c r="AK1216" s="24"/>
      <c r="AL1216" s="24"/>
      <c r="AM1216" s="24"/>
      <c r="AN1216" s="24"/>
      <c r="AO1216" s="24"/>
      <c r="AP1216" s="24"/>
      <c r="AQ1216" s="24"/>
      <c r="AR1216" s="24"/>
      <c r="AS1216" s="24"/>
      <c r="AT1216" s="24"/>
      <c r="AU1216" s="24"/>
      <c r="AV1216" s="24"/>
      <c r="AW1216" s="24"/>
    </row>
    <row r="1217" spans="1:49" ht="18" customHeight="1">
      <c r="A1217" s="14"/>
      <c r="B1217" s="15"/>
      <c r="M1217" s="24"/>
      <c r="N1217" s="24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  <c r="Y1217" s="24"/>
      <c r="Z1217" s="24"/>
      <c r="AA1217" s="24"/>
      <c r="AB1217" s="24"/>
      <c r="AC1217" s="24"/>
      <c r="AD1217" s="24"/>
      <c r="AE1217" s="24"/>
      <c r="AF1217" s="24"/>
      <c r="AG1217" s="24"/>
      <c r="AH1217" s="24"/>
      <c r="AI1217" s="24"/>
      <c r="AJ1217" s="24"/>
      <c r="AK1217" s="24"/>
      <c r="AL1217" s="24"/>
      <c r="AM1217" s="24"/>
      <c r="AN1217" s="24"/>
      <c r="AO1217" s="24"/>
      <c r="AP1217" s="24"/>
      <c r="AQ1217" s="24"/>
      <c r="AR1217" s="24"/>
      <c r="AS1217" s="24"/>
      <c r="AT1217" s="24"/>
      <c r="AU1217" s="24"/>
      <c r="AV1217" s="24"/>
      <c r="AW1217" s="24"/>
    </row>
    <row r="1218" spans="1:49" ht="18" customHeight="1">
      <c r="A1218" s="14"/>
      <c r="B1218" s="15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  <c r="Y1218" s="24"/>
      <c r="Z1218" s="24"/>
      <c r="AA1218" s="24"/>
      <c r="AB1218" s="24"/>
      <c r="AC1218" s="24"/>
      <c r="AD1218" s="24"/>
      <c r="AE1218" s="24"/>
      <c r="AF1218" s="24"/>
      <c r="AG1218" s="24"/>
      <c r="AH1218" s="24"/>
      <c r="AI1218" s="24"/>
      <c r="AJ1218" s="24"/>
      <c r="AK1218" s="24"/>
      <c r="AL1218" s="24"/>
      <c r="AM1218" s="24"/>
      <c r="AN1218" s="24"/>
      <c r="AO1218" s="24"/>
      <c r="AP1218" s="24"/>
      <c r="AQ1218" s="24"/>
      <c r="AR1218" s="24"/>
      <c r="AS1218" s="24"/>
      <c r="AT1218" s="24"/>
      <c r="AU1218" s="24"/>
      <c r="AV1218" s="24"/>
      <c r="AW1218" s="24"/>
    </row>
    <row r="1219" spans="1:49" ht="18" customHeight="1">
      <c r="A1219" s="14"/>
      <c r="B1219" s="15"/>
      <c r="M1219" s="24"/>
      <c r="N1219" s="24"/>
      <c r="O1219" s="24"/>
      <c r="P1219" s="24"/>
      <c r="Q1219" s="24"/>
      <c r="R1219" s="24"/>
      <c r="S1219" s="24"/>
      <c r="T1219" s="24"/>
      <c r="U1219" s="24"/>
      <c r="V1219" s="24"/>
      <c r="W1219" s="24"/>
      <c r="X1219" s="24"/>
      <c r="Y1219" s="24"/>
      <c r="Z1219" s="24"/>
      <c r="AA1219" s="24"/>
      <c r="AB1219" s="24"/>
      <c r="AC1219" s="24"/>
      <c r="AD1219" s="24"/>
      <c r="AE1219" s="24"/>
      <c r="AF1219" s="24"/>
      <c r="AG1219" s="24"/>
      <c r="AH1219" s="24"/>
      <c r="AI1219" s="24"/>
      <c r="AJ1219" s="24"/>
      <c r="AK1219" s="24"/>
      <c r="AL1219" s="24"/>
      <c r="AM1219" s="24"/>
      <c r="AN1219" s="24"/>
      <c r="AO1219" s="24"/>
      <c r="AP1219" s="24"/>
      <c r="AQ1219" s="24"/>
      <c r="AR1219" s="24"/>
      <c r="AS1219" s="24"/>
      <c r="AT1219" s="24"/>
      <c r="AU1219" s="24"/>
      <c r="AV1219" s="24"/>
      <c r="AW1219" s="24"/>
    </row>
    <row r="1220" spans="1:49" ht="18" customHeight="1">
      <c r="A1220" s="14"/>
      <c r="B1220" s="15"/>
      <c r="M1220" s="24"/>
      <c r="N1220" s="24"/>
      <c r="O1220" s="24"/>
      <c r="P1220" s="24"/>
      <c r="Q1220" s="24"/>
      <c r="R1220" s="24"/>
      <c r="S1220" s="24"/>
      <c r="T1220" s="24"/>
      <c r="U1220" s="24"/>
      <c r="V1220" s="24"/>
      <c r="W1220" s="24"/>
      <c r="X1220" s="24"/>
      <c r="Y1220" s="24"/>
      <c r="Z1220" s="24"/>
      <c r="AA1220" s="24"/>
      <c r="AB1220" s="24"/>
      <c r="AC1220" s="24"/>
      <c r="AD1220" s="24"/>
      <c r="AE1220" s="24"/>
      <c r="AF1220" s="24"/>
      <c r="AG1220" s="24"/>
      <c r="AH1220" s="24"/>
      <c r="AI1220" s="24"/>
      <c r="AJ1220" s="24"/>
      <c r="AK1220" s="24"/>
      <c r="AL1220" s="24"/>
      <c r="AM1220" s="24"/>
      <c r="AN1220" s="24"/>
      <c r="AO1220" s="24"/>
      <c r="AP1220" s="24"/>
      <c r="AQ1220" s="24"/>
      <c r="AR1220" s="24"/>
      <c r="AS1220" s="24"/>
      <c r="AT1220" s="24"/>
      <c r="AU1220" s="24"/>
      <c r="AV1220" s="24"/>
      <c r="AW1220" s="24"/>
    </row>
    <row r="1221" spans="1:49" ht="18" customHeight="1">
      <c r="A1221" s="14"/>
      <c r="B1221" s="15"/>
      <c r="M1221" s="24"/>
      <c r="N1221" s="24"/>
      <c r="O1221" s="24"/>
      <c r="P1221" s="24"/>
      <c r="Q1221" s="24"/>
      <c r="R1221" s="24"/>
      <c r="S1221" s="24"/>
      <c r="T1221" s="24"/>
      <c r="U1221" s="24"/>
      <c r="V1221" s="24"/>
      <c r="W1221" s="24"/>
      <c r="X1221" s="24"/>
      <c r="Y1221" s="24"/>
      <c r="Z1221" s="24"/>
      <c r="AA1221" s="24"/>
      <c r="AB1221" s="24"/>
      <c r="AC1221" s="24"/>
      <c r="AD1221" s="24"/>
      <c r="AE1221" s="24"/>
      <c r="AF1221" s="24"/>
      <c r="AG1221" s="24"/>
      <c r="AH1221" s="24"/>
      <c r="AI1221" s="24"/>
      <c r="AJ1221" s="24"/>
      <c r="AK1221" s="24"/>
      <c r="AL1221" s="24"/>
      <c r="AM1221" s="24"/>
      <c r="AN1221" s="24"/>
      <c r="AO1221" s="24"/>
      <c r="AP1221" s="24"/>
      <c r="AQ1221" s="24"/>
      <c r="AR1221" s="24"/>
      <c r="AS1221" s="24"/>
      <c r="AT1221" s="24"/>
      <c r="AU1221" s="24"/>
      <c r="AV1221" s="24"/>
      <c r="AW1221" s="24"/>
    </row>
    <row r="1222" spans="1:49" ht="18" customHeight="1">
      <c r="A1222" s="14"/>
      <c r="B1222" s="15"/>
      <c r="M1222" s="24"/>
      <c r="N1222" s="24"/>
      <c r="O1222" s="24"/>
      <c r="P1222" s="24"/>
      <c r="Q1222" s="24"/>
      <c r="R1222" s="24"/>
      <c r="S1222" s="24"/>
      <c r="T1222" s="24"/>
      <c r="U1222" s="24"/>
      <c r="V1222" s="24"/>
      <c r="W1222" s="24"/>
      <c r="X1222" s="24"/>
      <c r="Y1222" s="24"/>
      <c r="Z1222" s="24"/>
      <c r="AA1222" s="24"/>
      <c r="AB1222" s="24"/>
      <c r="AC1222" s="24"/>
      <c r="AD1222" s="24"/>
      <c r="AE1222" s="24"/>
      <c r="AF1222" s="24"/>
      <c r="AG1222" s="24"/>
      <c r="AH1222" s="24"/>
      <c r="AI1222" s="24"/>
      <c r="AJ1222" s="24"/>
      <c r="AK1222" s="24"/>
      <c r="AL1222" s="24"/>
      <c r="AM1222" s="24"/>
      <c r="AN1222" s="24"/>
      <c r="AO1222" s="24"/>
      <c r="AP1222" s="24"/>
      <c r="AQ1222" s="24"/>
      <c r="AR1222" s="24"/>
      <c r="AS1222" s="24"/>
      <c r="AT1222" s="24"/>
      <c r="AU1222" s="24"/>
      <c r="AV1222" s="24"/>
      <c r="AW1222" s="24"/>
    </row>
    <row r="1223" spans="1:49" ht="18" customHeight="1">
      <c r="A1223" s="14"/>
      <c r="B1223" s="15"/>
      <c r="M1223" s="24"/>
      <c r="N1223" s="24"/>
      <c r="O1223" s="24"/>
      <c r="P1223" s="24"/>
      <c r="Q1223" s="24"/>
      <c r="R1223" s="24"/>
      <c r="S1223" s="24"/>
      <c r="T1223" s="24"/>
      <c r="U1223" s="24"/>
      <c r="V1223" s="24"/>
      <c r="W1223" s="24"/>
      <c r="X1223" s="24"/>
      <c r="Y1223" s="24"/>
      <c r="Z1223" s="24"/>
      <c r="AA1223" s="24"/>
      <c r="AB1223" s="24"/>
      <c r="AC1223" s="24"/>
      <c r="AD1223" s="24"/>
      <c r="AE1223" s="24"/>
      <c r="AF1223" s="24"/>
      <c r="AG1223" s="24"/>
      <c r="AH1223" s="24"/>
      <c r="AI1223" s="24"/>
      <c r="AJ1223" s="24"/>
      <c r="AK1223" s="24"/>
      <c r="AL1223" s="24"/>
      <c r="AM1223" s="24"/>
      <c r="AN1223" s="24"/>
      <c r="AO1223" s="24"/>
      <c r="AP1223" s="24"/>
      <c r="AQ1223" s="24"/>
      <c r="AR1223" s="24"/>
      <c r="AS1223" s="24"/>
      <c r="AT1223" s="24"/>
      <c r="AU1223" s="24"/>
      <c r="AV1223" s="24"/>
      <c r="AW1223" s="24"/>
    </row>
    <row r="1224" spans="1:49" ht="18" customHeight="1">
      <c r="A1224" s="14"/>
      <c r="B1224" s="15"/>
      <c r="M1224" s="24"/>
      <c r="N1224" s="24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  <c r="Y1224" s="24"/>
      <c r="Z1224" s="24"/>
      <c r="AA1224" s="24"/>
      <c r="AB1224" s="24"/>
      <c r="AC1224" s="24"/>
      <c r="AD1224" s="24"/>
      <c r="AE1224" s="24"/>
      <c r="AF1224" s="24"/>
      <c r="AG1224" s="24"/>
      <c r="AH1224" s="24"/>
      <c r="AI1224" s="24"/>
      <c r="AJ1224" s="24"/>
      <c r="AK1224" s="24"/>
      <c r="AL1224" s="24"/>
      <c r="AM1224" s="24"/>
      <c r="AN1224" s="24"/>
      <c r="AO1224" s="24"/>
      <c r="AP1224" s="24"/>
      <c r="AQ1224" s="24"/>
      <c r="AR1224" s="24"/>
      <c r="AS1224" s="24"/>
      <c r="AT1224" s="24"/>
      <c r="AU1224" s="24"/>
      <c r="AV1224" s="24"/>
      <c r="AW1224" s="24"/>
    </row>
    <row r="1225" spans="1:49" ht="18" customHeight="1">
      <c r="A1225" s="14"/>
      <c r="B1225" s="15"/>
      <c r="M1225" s="24"/>
      <c r="N1225" s="24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  <c r="Y1225" s="24"/>
      <c r="Z1225" s="24"/>
      <c r="AA1225" s="24"/>
      <c r="AB1225" s="24"/>
      <c r="AC1225" s="24"/>
      <c r="AD1225" s="24"/>
      <c r="AE1225" s="24"/>
      <c r="AF1225" s="24"/>
      <c r="AG1225" s="24"/>
      <c r="AH1225" s="24"/>
      <c r="AI1225" s="24"/>
      <c r="AJ1225" s="24"/>
      <c r="AK1225" s="24"/>
      <c r="AL1225" s="24"/>
      <c r="AM1225" s="24"/>
      <c r="AN1225" s="24"/>
      <c r="AO1225" s="24"/>
      <c r="AP1225" s="24"/>
      <c r="AQ1225" s="24"/>
      <c r="AR1225" s="24"/>
      <c r="AS1225" s="24"/>
      <c r="AT1225" s="24"/>
      <c r="AU1225" s="24"/>
      <c r="AV1225" s="24"/>
      <c r="AW1225" s="24"/>
    </row>
    <row r="1226" spans="1:49" ht="18" customHeight="1">
      <c r="A1226" s="14"/>
      <c r="B1226" s="15"/>
      <c r="M1226" s="24"/>
      <c r="N1226" s="24"/>
      <c r="O1226" s="24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  <c r="Z1226" s="24"/>
      <c r="AA1226" s="24"/>
      <c r="AB1226" s="24"/>
      <c r="AC1226" s="24"/>
      <c r="AD1226" s="24"/>
      <c r="AE1226" s="24"/>
      <c r="AF1226" s="24"/>
      <c r="AG1226" s="24"/>
      <c r="AH1226" s="24"/>
      <c r="AI1226" s="24"/>
      <c r="AJ1226" s="24"/>
      <c r="AK1226" s="24"/>
      <c r="AL1226" s="24"/>
      <c r="AM1226" s="24"/>
      <c r="AN1226" s="24"/>
      <c r="AO1226" s="24"/>
      <c r="AP1226" s="24"/>
      <c r="AQ1226" s="24"/>
      <c r="AR1226" s="24"/>
      <c r="AS1226" s="24"/>
      <c r="AT1226" s="24"/>
      <c r="AU1226" s="24"/>
      <c r="AV1226" s="24"/>
      <c r="AW1226" s="24"/>
    </row>
    <row r="1227" spans="1:49" ht="18" customHeight="1">
      <c r="A1227" s="14"/>
      <c r="B1227" s="15"/>
      <c r="M1227" s="24"/>
      <c r="N1227" s="24"/>
      <c r="O1227" s="24"/>
      <c r="P1227" s="24"/>
      <c r="Q1227" s="24"/>
      <c r="R1227" s="24"/>
      <c r="S1227" s="24"/>
      <c r="T1227" s="24"/>
      <c r="U1227" s="24"/>
      <c r="V1227" s="24"/>
      <c r="W1227" s="24"/>
      <c r="X1227" s="24"/>
      <c r="Y1227" s="24"/>
      <c r="Z1227" s="24"/>
      <c r="AA1227" s="24"/>
      <c r="AB1227" s="24"/>
      <c r="AC1227" s="24"/>
      <c r="AD1227" s="24"/>
      <c r="AE1227" s="24"/>
      <c r="AF1227" s="24"/>
      <c r="AG1227" s="24"/>
      <c r="AH1227" s="24"/>
      <c r="AI1227" s="24"/>
      <c r="AJ1227" s="24"/>
      <c r="AK1227" s="24"/>
      <c r="AL1227" s="24"/>
      <c r="AM1227" s="24"/>
      <c r="AN1227" s="24"/>
      <c r="AO1227" s="24"/>
      <c r="AP1227" s="24"/>
      <c r="AQ1227" s="24"/>
      <c r="AR1227" s="24"/>
      <c r="AS1227" s="24"/>
      <c r="AT1227" s="24"/>
      <c r="AU1227" s="24"/>
      <c r="AV1227" s="24"/>
      <c r="AW1227" s="24"/>
    </row>
    <row r="1228" spans="1:49" ht="18" customHeight="1">
      <c r="A1228" s="14"/>
      <c r="B1228" s="15"/>
      <c r="M1228" s="24"/>
      <c r="N1228" s="24"/>
      <c r="O1228" s="24"/>
      <c r="P1228" s="24"/>
      <c r="Q1228" s="24"/>
      <c r="R1228" s="24"/>
      <c r="S1228" s="24"/>
      <c r="T1228" s="24"/>
      <c r="U1228" s="24"/>
      <c r="V1228" s="24"/>
      <c r="W1228" s="24"/>
      <c r="X1228" s="24"/>
      <c r="Y1228" s="24"/>
      <c r="Z1228" s="24"/>
      <c r="AA1228" s="24"/>
      <c r="AB1228" s="24"/>
      <c r="AC1228" s="24"/>
      <c r="AD1228" s="24"/>
      <c r="AE1228" s="24"/>
      <c r="AF1228" s="24"/>
      <c r="AG1228" s="24"/>
      <c r="AH1228" s="24"/>
      <c r="AI1228" s="24"/>
      <c r="AJ1228" s="24"/>
      <c r="AK1228" s="24"/>
      <c r="AL1228" s="24"/>
      <c r="AM1228" s="24"/>
      <c r="AN1228" s="24"/>
      <c r="AO1228" s="24"/>
      <c r="AP1228" s="24"/>
      <c r="AQ1228" s="24"/>
      <c r="AR1228" s="24"/>
      <c r="AS1228" s="24"/>
      <c r="AT1228" s="24"/>
      <c r="AU1228" s="24"/>
      <c r="AV1228" s="24"/>
      <c r="AW1228" s="24"/>
    </row>
    <row r="1229" spans="1:49" ht="18" customHeight="1">
      <c r="A1229" s="14"/>
      <c r="B1229" s="15"/>
      <c r="M1229" s="24"/>
      <c r="N1229" s="24"/>
      <c r="O1229" s="24"/>
      <c r="P1229" s="24"/>
      <c r="Q1229" s="24"/>
      <c r="R1229" s="24"/>
      <c r="S1229" s="24"/>
      <c r="T1229" s="24"/>
      <c r="U1229" s="24"/>
      <c r="V1229" s="24"/>
      <c r="W1229" s="24"/>
      <c r="X1229" s="24"/>
      <c r="Y1229" s="24"/>
      <c r="Z1229" s="24"/>
      <c r="AA1229" s="24"/>
      <c r="AB1229" s="24"/>
      <c r="AC1229" s="24"/>
      <c r="AD1229" s="24"/>
      <c r="AE1229" s="24"/>
      <c r="AF1229" s="24"/>
      <c r="AG1229" s="24"/>
      <c r="AH1229" s="24"/>
      <c r="AI1229" s="24"/>
      <c r="AJ1229" s="24"/>
      <c r="AK1229" s="24"/>
      <c r="AL1229" s="24"/>
      <c r="AM1229" s="24"/>
      <c r="AN1229" s="24"/>
      <c r="AO1229" s="24"/>
      <c r="AP1229" s="24"/>
      <c r="AQ1229" s="24"/>
      <c r="AR1229" s="24"/>
      <c r="AS1229" s="24"/>
      <c r="AT1229" s="24"/>
      <c r="AU1229" s="24"/>
      <c r="AV1229" s="24"/>
      <c r="AW1229" s="24"/>
    </row>
    <row r="1230" spans="1:49" ht="18" customHeight="1">
      <c r="A1230" s="14"/>
      <c r="B1230" s="15"/>
      <c r="M1230" s="24"/>
      <c r="N1230" s="24"/>
      <c r="O1230" s="24"/>
      <c r="P1230" s="24"/>
      <c r="Q1230" s="24"/>
      <c r="R1230" s="24"/>
      <c r="S1230" s="24"/>
      <c r="T1230" s="24"/>
      <c r="U1230" s="24"/>
      <c r="V1230" s="24"/>
      <c r="W1230" s="24"/>
      <c r="X1230" s="24"/>
      <c r="Y1230" s="24"/>
      <c r="Z1230" s="24"/>
      <c r="AA1230" s="24"/>
      <c r="AB1230" s="24"/>
      <c r="AC1230" s="24"/>
      <c r="AD1230" s="24"/>
      <c r="AE1230" s="24"/>
      <c r="AF1230" s="24"/>
      <c r="AG1230" s="24"/>
      <c r="AH1230" s="24"/>
      <c r="AI1230" s="24"/>
      <c r="AJ1230" s="24"/>
      <c r="AK1230" s="24"/>
      <c r="AL1230" s="24"/>
      <c r="AM1230" s="24"/>
      <c r="AN1230" s="24"/>
      <c r="AO1230" s="24"/>
      <c r="AP1230" s="24"/>
      <c r="AQ1230" s="24"/>
      <c r="AR1230" s="24"/>
      <c r="AS1230" s="24"/>
      <c r="AT1230" s="24"/>
      <c r="AU1230" s="24"/>
      <c r="AV1230" s="24"/>
      <c r="AW1230" s="24"/>
    </row>
    <row r="1231" spans="1:49" ht="18" customHeight="1">
      <c r="A1231" s="14"/>
      <c r="B1231" s="15"/>
      <c r="M1231" s="24"/>
      <c r="N1231" s="24"/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  <c r="Y1231" s="24"/>
      <c r="Z1231" s="24"/>
      <c r="AA1231" s="24"/>
      <c r="AB1231" s="24"/>
      <c r="AC1231" s="24"/>
      <c r="AD1231" s="24"/>
      <c r="AE1231" s="24"/>
      <c r="AF1231" s="24"/>
      <c r="AG1231" s="24"/>
      <c r="AH1231" s="24"/>
      <c r="AI1231" s="24"/>
      <c r="AJ1231" s="24"/>
      <c r="AK1231" s="24"/>
      <c r="AL1231" s="24"/>
      <c r="AM1231" s="24"/>
      <c r="AN1231" s="24"/>
      <c r="AO1231" s="24"/>
      <c r="AP1231" s="24"/>
      <c r="AQ1231" s="24"/>
      <c r="AR1231" s="24"/>
      <c r="AS1231" s="24"/>
      <c r="AT1231" s="24"/>
      <c r="AU1231" s="24"/>
      <c r="AV1231" s="24"/>
      <c r="AW1231" s="24"/>
    </row>
    <row r="1232" spans="1:49" ht="18" customHeight="1">
      <c r="A1232" s="14"/>
      <c r="B1232" s="15"/>
      <c r="M1232" s="24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  <c r="Y1232" s="24"/>
      <c r="Z1232" s="24"/>
      <c r="AA1232" s="24"/>
      <c r="AB1232" s="24"/>
      <c r="AC1232" s="24"/>
      <c r="AD1232" s="24"/>
      <c r="AE1232" s="24"/>
      <c r="AF1232" s="24"/>
      <c r="AG1232" s="24"/>
      <c r="AH1232" s="24"/>
      <c r="AI1232" s="24"/>
      <c r="AJ1232" s="24"/>
      <c r="AK1232" s="24"/>
      <c r="AL1232" s="24"/>
      <c r="AM1232" s="24"/>
      <c r="AN1232" s="24"/>
      <c r="AO1232" s="24"/>
      <c r="AP1232" s="24"/>
      <c r="AQ1232" s="24"/>
      <c r="AR1232" s="24"/>
      <c r="AS1232" s="24"/>
      <c r="AT1232" s="24"/>
      <c r="AU1232" s="24"/>
      <c r="AV1232" s="24"/>
      <c r="AW1232" s="24"/>
    </row>
    <row r="1233" spans="1:49" ht="18" customHeight="1">
      <c r="A1233" s="14"/>
      <c r="B1233" s="15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  <c r="AJ1233" s="24"/>
      <c r="AK1233" s="24"/>
      <c r="AL1233" s="24"/>
      <c r="AM1233" s="24"/>
      <c r="AN1233" s="24"/>
      <c r="AO1233" s="24"/>
      <c r="AP1233" s="24"/>
      <c r="AQ1233" s="24"/>
      <c r="AR1233" s="24"/>
      <c r="AS1233" s="24"/>
      <c r="AT1233" s="24"/>
      <c r="AU1233" s="24"/>
      <c r="AV1233" s="24"/>
      <c r="AW1233" s="24"/>
    </row>
    <row r="1234" spans="1:49" ht="18" customHeight="1">
      <c r="A1234" s="14"/>
      <c r="B1234" s="15"/>
      <c r="M1234" s="24"/>
      <c r="N1234" s="24"/>
      <c r="O1234" s="24"/>
      <c r="P1234" s="24"/>
      <c r="Q1234" s="24"/>
      <c r="R1234" s="24"/>
      <c r="S1234" s="24"/>
      <c r="T1234" s="24"/>
      <c r="U1234" s="24"/>
      <c r="V1234" s="24"/>
      <c r="W1234" s="24"/>
      <c r="X1234" s="24"/>
      <c r="Y1234" s="24"/>
      <c r="Z1234" s="24"/>
      <c r="AA1234" s="24"/>
      <c r="AB1234" s="24"/>
      <c r="AC1234" s="24"/>
      <c r="AD1234" s="24"/>
      <c r="AE1234" s="24"/>
      <c r="AF1234" s="24"/>
      <c r="AG1234" s="24"/>
      <c r="AH1234" s="24"/>
      <c r="AI1234" s="24"/>
      <c r="AJ1234" s="24"/>
      <c r="AK1234" s="24"/>
      <c r="AL1234" s="24"/>
      <c r="AM1234" s="24"/>
      <c r="AN1234" s="24"/>
      <c r="AO1234" s="24"/>
      <c r="AP1234" s="24"/>
      <c r="AQ1234" s="24"/>
      <c r="AR1234" s="24"/>
      <c r="AS1234" s="24"/>
      <c r="AT1234" s="24"/>
      <c r="AU1234" s="24"/>
      <c r="AV1234" s="24"/>
      <c r="AW1234" s="24"/>
    </row>
    <row r="1235" spans="1:49" ht="18" customHeight="1">
      <c r="A1235" s="14"/>
      <c r="B1235" s="15"/>
      <c r="M1235" s="24"/>
      <c r="N1235" s="24"/>
      <c r="O1235" s="24"/>
      <c r="P1235" s="24"/>
      <c r="Q1235" s="24"/>
      <c r="R1235" s="24"/>
      <c r="S1235" s="24"/>
      <c r="T1235" s="24"/>
      <c r="U1235" s="24"/>
      <c r="V1235" s="24"/>
      <c r="W1235" s="24"/>
      <c r="X1235" s="24"/>
      <c r="Y1235" s="24"/>
      <c r="Z1235" s="24"/>
      <c r="AA1235" s="24"/>
      <c r="AB1235" s="24"/>
      <c r="AC1235" s="24"/>
      <c r="AD1235" s="24"/>
      <c r="AE1235" s="24"/>
      <c r="AF1235" s="24"/>
      <c r="AG1235" s="24"/>
      <c r="AH1235" s="24"/>
      <c r="AI1235" s="24"/>
      <c r="AJ1235" s="24"/>
      <c r="AK1235" s="24"/>
      <c r="AL1235" s="24"/>
      <c r="AM1235" s="24"/>
      <c r="AN1235" s="24"/>
      <c r="AO1235" s="24"/>
      <c r="AP1235" s="24"/>
      <c r="AQ1235" s="24"/>
      <c r="AR1235" s="24"/>
      <c r="AS1235" s="24"/>
      <c r="AT1235" s="24"/>
      <c r="AU1235" s="24"/>
      <c r="AV1235" s="24"/>
      <c r="AW1235" s="24"/>
    </row>
    <row r="1236" spans="1:49" ht="18" customHeight="1">
      <c r="A1236" s="14"/>
      <c r="B1236" s="15"/>
      <c r="M1236" s="24"/>
      <c r="N1236" s="24"/>
      <c r="O1236" s="24"/>
      <c r="P1236" s="24"/>
      <c r="Q1236" s="24"/>
      <c r="R1236" s="24"/>
      <c r="S1236" s="24"/>
      <c r="T1236" s="24"/>
      <c r="U1236" s="24"/>
      <c r="V1236" s="24"/>
      <c r="W1236" s="24"/>
      <c r="X1236" s="24"/>
      <c r="Y1236" s="24"/>
      <c r="Z1236" s="24"/>
      <c r="AA1236" s="24"/>
      <c r="AB1236" s="24"/>
      <c r="AC1236" s="24"/>
      <c r="AD1236" s="24"/>
      <c r="AE1236" s="24"/>
      <c r="AF1236" s="24"/>
      <c r="AG1236" s="24"/>
      <c r="AH1236" s="24"/>
      <c r="AI1236" s="24"/>
      <c r="AJ1236" s="24"/>
      <c r="AK1236" s="24"/>
      <c r="AL1236" s="24"/>
      <c r="AM1236" s="24"/>
      <c r="AN1236" s="24"/>
      <c r="AO1236" s="24"/>
      <c r="AP1236" s="24"/>
      <c r="AQ1236" s="24"/>
      <c r="AR1236" s="24"/>
      <c r="AS1236" s="24"/>
      <c r="AT1236" s="24"/>
      <c r="AU1236" s="24"/>
      <c r="AV1236" s="24"/>
      <c r="AW1236" s="24"/>
    </row>
    <row r="1237" spans="1:49" ht="18" customHeight="1">
      <c r="A1237" s="14"/>
      <c r="B1237" s="15"/>
      <c r="M1237" s="24"/>
      <c r="N1237" s="24"/>
      <c r="O1237" s="24"/>
      <c r="P1237" s="24"/>
      <c r="Q1237" s="24"/>
      <c r="R1237" s="24"/>
      <c r="S1237" s="24"/>
      <c r="T1237" s="24"/>
      <c r="U1237" s="24"/>
      <c r="V1237" s="24"/>
      <c r="W1237" s="24"/>
      <c r="X1237" s="24"/>
      <c r="Y1237" s="24"/>
      <c r="Z1237" s="24"/>
      <c r="AA1237" s="24"/>
      <c r="AB1237" s="24"/>
      <c r="AC1237" s="24"/>
      <c r="AD1237" s="24"/>
      <c r="AE1237" s="24"/>
      <c r="AF1237" s="24"/>
      <c r="AG1237" s="24"/>
      <c r="AH1237" s="24"/>
      <c r="AI1237" s="24"/>
      <c r="AJ1237" s="24"/>
      <c r="AK1237" s="24"/>
      <c r="AL1237" s="24"/>
      <c r="AM1237" s="24"/>
      <c r="AN1237" s="24"/>
      <c r="AO1237" s="24"/>
      <c r="AP1237" s="24"/>
      <c r="AQ1237" s="24"/>
      <c r="AR1237" s="24"/>
      <c r="AS1237" s="24"/>
      <c r="AT1237" s="24"/>
      <c r="AU1237" s="24"/>
      <c r="AV1237" s="24"/>
      <c r="AW1237" s="24"/>
    </row>
    <row r="1238" spans="1:49" ht="18" customHeight="1">
      <c r="A1238" s="14"/>
      <c r="B1238" s="15"/>
      <c r="M1238" s="24"/>
      <c r="N1238" s="24"/>
      <c r="O1238" s="24"/>
      <c r="P1238" s="24"/>
      <c r="Q1238" s="24"/>
      <c r="R1238" s="24"/>
      <c r="S1238" s="24"/>
      <c r="T1238" s="24"/>
      <c r="U1238" s="24"/>
      <c r="V1238" s="24"/>
      <c r="W1238" s="24"/>
      <c r="X1238" s="24"/>
      <c r="Y1238" s="24"/>
      <c r="Z1238" s="24"/>
      <c r="AA1238" s="24"/>
      <c r="AB1238" s="24"/>
      <c r="AC1238" s="24"/>
      <c r="AD1238" s="24"/>
      <c r="AE1238" s="24"/>
      <c r="AF1238" s="24"/>
      <c r="AG1238" s="24"/>
      <c r="AH1238" s="24"/>
      <c r="AI1238" s="24"/>
      <c r="AJ1238" s="24"/>
      <c r="AK1238" s="24"/>
      <c r="AL1238" s="24"/>
      <c r="AM1238" s="24"/>
      <c r="AN1238" s="24"/>
      <c r="AO1238" s="24"/>
      <c r="AP1238" s="24"/>
      <c r="AQ1238" s="24"/>
      <c r="AR1238" s="24"/>
      <c r="AS1238" s="24"/>
      <c r="AT1238" s="24"/>
      <c r="AU1238" s="24"/>
      <c r="AV1238" s="24"/>
      <c r="AW1238" s="24"/>
    </row>
    <row r="1239" spans="1:49" ht="18" customHeight="1">
      <c r="A1239" s="14"/>
      <c r="B1239" s="15"/>
      <c r="M1239" s="24"/>
      <c r="N1239" s="24"/>
      <c r="O1239" s="24"/>
      <c r="P1239" s="24"/>
      <c r="Q1239" s="24"/>
      <c r="R1239" s="24"/>
      <c r="S1239" s="24"/>
      <c r="T1239" s="24"/>
      <c r="U1239" s="24"/>
      <c r="V1239" s="24"/>
      <c r="W1239" s="24"/>
      <c r="X1239" s="24"/>
      <c r="Y1239" s="24"/>
      <c r="Z1239" s="24"/>
      <c r="AA1239" s="24"/>
      <c r="AB1239" s="24"/>
      <c r="AC1239" s="24"/>
      <c r="AD1239" s="24"/>
      <c r="AE1239" s="24"/>
      <c r="AF1239" s="24"/>
      <c r="AG1239" s="24"/>
      <c r="AH1239" s="24"/>
      <c r="AI1239" s="24"/>
      <c r="AJ1239" s="24"/>
      <c r="AK1239" s="24"/>
      <c r="AL1239" s="24"/>
      <c r="AM1239" s="24"/>
      <c r="AN1239" s="24"/>
      <c r="AO1239" s="24"/>
      <c r="AP1239" s="24"/>
      <c r="AQ1239" s="24"/>
      <c r="AR1239" s="24"/>
      <c r="AS1239" s="24"/>
      <c r="AT1239" s="24"/>
      <c r="AU1239" s="24"/>
      <c r="AV1239" s="24"/>
      <c r="AW1239" s="24"/>
    </row>
    <row r="1240" spans="1:49" ht="18" customHeight="1">
      <c r="A1240" s="14"/>
      <c r="B1240" s="15"/>
      <c r="M1240" s="24"/>
      <c r="N1240" s="24"/>
      <c r="O1240" s="24"/>
      <c r="P1240" s="24"/>
      <c r="Q1240" s="24"/>
      <c r="R1240" s="24"/>
      <c r="S1240" s="24"/>
      <c r="T1240" s="24"/>
      <c r="U1240" s="24"/>
      <c r="V1240" s="24"/>
      <c r="W1240" s="24"/>
      <c r="X1240" s="24"/>
      <c r="Y1240" s="24"/>
      <c r="Z1240" s="24"/>
      <c r="AA1240" s="24"/>
      <c r="AB1240" s="24"/>
      <c r="AC1240" s="24"/>
      <c r="AD1240" s="24"/>
      <c r="AE1240" s="24"/>
      <c r="AF1240" s="24"/>
      <c r="AG1240" s="24"/>
      <c r="AH1240" s="24"/>
      <c r="AI1240" s="24"/>
      <c r="AJ1240" s="24"/>
      <c r="AK1240" s="24"/>
      <c r="AL1240" s="24"/>
      <c r="AM1240" s="24"/>
      <c r="AN1240" s="24"/>
      <c r="AO1240" s="24"/>
      <c r="AP1240" s="24"/>
      <c r="AQ1240" s="24"/>
      <c r="AR1240" s="24"/>
      <c r="AS1240" s="24"/>
      <c r="AT1240" s="24"/>
      <c r="AU1240" s="24"/>
      <c r="AV1240" s="24"/>
      <c r="AW1240" s="24"/>
    </row>
    <row r="1241" spans="1:49" ht="18" customHeight="1">
      <c r="A1241" s="14"/>
      <c r="B1241" s="15"/>
      <c r="M1241" s="24"/>
      <c r="N1241" s="24"/>
      <c r="O1241" s="24"/>
      <c r="P1241" s="24"/>
      <c r="Q1241" s="24"/>
      <c r="R1241" s="24"/>
      <c r="S1241" s="24"/>
      <c r="T1241" s="24"/>
      <c r="U1241" s="24"/>
      <c r="V1241" s="24"/>
      <c r="W1241" s="24"/>
      <c r="X1241" s="24"/>
      <c r="Y1241" s="24"/>
      <c r="Z1241" s="24"/>
      <c r="AA1241" s="24"/>
      <c r="AB1241" s="24"/>
      <c r="AC1241" s="24"/>
      <c r="AD1241" s="24"/>
      <c r="AE1241" s="24"/>
      <c r="AF1241" s="24"/>
      <c r="AG1241" s="24"/>
      <c r="AH1241" s="24"/>
      <c r="AI1241" s="24"/>
      <c r="AJ1241" s="24"/>
      <c r="AK1241" s="24"/>
      <c r="AL1241" s="24"/>
      <c r="AM1241" s="24"/>
      <c r="AN1241" s="24"/>
      <c r="AO1241" s="24"/>
      <c r="AP1241" s="24"/>
      <c r="AQ1241" s="24"/>
      <c r="AR1241" s="24"/>
      <c r="AS1241" s="24"/>
      <c r="AT1241" s="24"/>
      <c r="AU1241" s="24"/>
      <c r="AV1241" s="24"/>
      <c r="AW1241" s="24"/>
    </row>
    <row r="1242" spans="1:49" ht="18" customHeight="1">
      <c r="A1242" s="14"/>
      <c r="B1242" s="15"/>
      <c r="M1242" s="24"/>
      <c r="N1242" s="24"/>
      <c r="O1242" s="24"/>
      <c r="P1242" s="24"/>
      <c r="Q1242" s="24"/>
      <c r="R1242" s="24"/>
      <c r="S1242" s="24"/>
      <c r="T1242" s="24"/>
      <c r="U1242" s="24"/>
      <c r="V1242" s="24"/>
      <c r="W1242" s="24"/>
      <c r="X1242" s="24"/>
      <c r="Y1242" s="24"/>
      <c r="Z1242" s="24"/>
      <c r="AA1242" s="24"/>
      <c r="AB1242" s="24"/>
      <c r="AC1242" s="24"/>
      <c r="AD1242" s="24"/>
      <c r="AE1242" s="24"/>
      <c r="AF1242" s="24"/>
      <c r="AG1242" s="24"/>
      <c r="AH1242" s="24"/>
      <c r="AI1242" s="24"/>
      <c r="AJ1242" s="24"/>
      <c r="AK1242" s="24"/>
      <c r="AL1242" s="24"/>
      <c r="AM1242" s="24"/>
      <c r="AN1242" s="24"/>
      <c r="AO1242" s="24"/>
      <c r="AP1242" s="24"/>
      <c r="AQ1242" s="24"/>
      <c r="AR1242" s="24"/>
      <c r="AS1242" s="24"/>
      <c r="AT1242" s="24"/>
      <c r="AU1242" s="24"/>
      <c r="AV1242" s="24"/>
      <c r="AW1242" s="24"/>
    </row>
    <row r="1243" spans="1:49" ht="18" customHeight="1">
      <c r="A1243" s="14"/>
      <c r="B1243" s="15"/>
      <c r="M1243" s="24"/>
      <c r="N1243" s="24"/>
      <c r="O1243" s="24"/>
      <c r="P1243" s="24"/>
      <c r="Q1243" s="24"/>
      <c r="R1243" s="24"/>
      <c r="S1243" s="24"/>
      <c r="T1243" s="24"/>
      <c r="U1243" s="24"/>
      <c r="V1243" s="24"/>
      <c r="W1243" s="24"/>
      <c r="X1243" s="24"/>
      <c r="Y1243" s="24"/>
      <c r="Z1243" s="24"/>
      <c r="AA1243" s="24"/>
      <c r="AB1243" s="24"/>
      <c r="AC1243" s="24"/>
      <c r="AD1243" s="24"/>
      <c r="AE1243" s="24"/>
      <c r="AF1243" s="24"/>
      <c r="AG1243" s="24"/>
      <c r="AH1243" s="24"/>
      <c r="AI1243" s="24"/>
      <c r="AJ1243" s="24"/>
      <c r="AK1243" s="24"/>
      <c r="AL1243" s="24"/>
      <c r="AM1243" s="24"/>
      <c r="AN1243" s="24"/>
      <c r="AO1243" s="24"/>
      <c r="AP1243" s="24"/>
      <c r="AQ1243" s="24"/>
      <c r="AR1243" s="24"/>
      <c r="AS1243" s="24"/>
      <c r="AT1243" s="24"/>
      <c r="AU1243" s="24"/>
      <c r="AV1243" s="24"/>
      <c r="AW1243" s="24"/>
    </row>
    <row r="1244" spans="1:49" ht="18" customHeight="1">
      <c r="A1244" s="14"/>
      <c r="B1244" s="15"/>
      <c r="M1244" s="24"/>
      <c r="N1244" s="24"/>
      <c r="O1244" s="24"/>
      <c r="P1244" s="24"/>
      <c r="Q1244" s="24"/>
      <c r="R1244" s="24"/>
      <c r="S1244" s="24"/>
      <c r="T1244" s="24"/>
      <c r="U1244" s="24"/>
      <c r="V1244" s="24"/>
      <c r="W1244" s="24"/>
      <c r="X1244" s="24"/>
      <c r="Y1244" s="24"/>
      <c r="Z1244" s="24"/>
      <c r="AA1244" s="24"/>
      <c r="AB1244" s="24"/>
      <c r="AC1244" s="24"/>
      <c r="AD1244" s="24"/>
      <c r="AE1244" s="24"/>
      <c r="AF1244" s="24"/>
      <c r="AG1244" s="24"/>
      <c r="AH1244" s="24"/>
      <c r="AI1244" s="24"/>
      <c r="AJ1244" s="24"/>
      <c r="AK1244" s="24"/>
      <c r="AL1244" s="24"/>
      <c r="AM1244" s="24"/>
      <c r="AN1244" s="24"/>
      <c r="AO1244" s="24"/>
      <c r="AP1244" s="24"/>
      <c r="AQ1244" s="24"/>
      <c r="AR1244" s="24"/>
      <c r="AS1244" s="24"/>
      <c r="AT1244" s="24"/>
      <c r="AU1244" s="24"/>
      <c r="AV1244" s="24"/>
      <c r="AW1244" s="24"/>
    </row>
    <row r="1245" spans="1:49" ht="18" customHeight="1">
      <c r="A1245" s="14"/>
      <c r="B1245" s="15"/>
      <c r="M1245" s="24"/>
      <c r="N1245" s="24"/>
      <c r="O1245" s="24"/>
      <c r="P1245" s="24"/>
      <c r="Q1245" s="24"/>
      <c r="R1245" s="24"/>
      <c r="S1245" s="24"/>
      <c r="T1245" s="24"/>
      <c r="U1245" s="24"/>
      <c r="V1245" s="24"/>
      <c r="W1245" s="24"/>
      <c r="X1245" s="24"/>
      <c r="Y1245" s="24"/>
      <c r="Z1245" s="24"/>
      <c r="AA1245" s="24"/>
      <c r="AB1245" s="24"/>
      <c r="AC1245" s="24"/>
      <c r="AD1245" s="24"/>
      <c r="AE1245" s="24"/>
      <c r="AF1245" s="24"/>
      <c r="AG1245" s="24"/>
      <c r="AH1245" s="24"/>
      <c r="AI1245" s="24"/>
      <c r="AJ1245" s="24"/>
      <c r="AK1245" s="24"/>
      <c r="AL1245" s="24"/>
      <c r="AM1245" s="24"/>
      <c r="AN1245" s="24"/>
      <c r="AO1245" s="24"/>
      <c r="AP1245" s="24"/>
      <c r="AQ1245" s="24"/>
      <c r="AR1245" s="24"/>
      <c r="AS1245" s="24"/>
      <c r="AT1245" s="24"/>
      <c r="AU1245" s="24"/>
      <c r="AV1245" s="24"/>
      <c r="AW1245" s="24"/>
    </row>
    <row r="1246" spans="1:49" ht="18" customHeight="1">
      <c r="A1246" s="14"/>
      <c r="B1246" s="15"/>
      <c r="M1246" s="24"/>
      <c r="N1246" s="24"/>
      <c r="O1246" s="24"/>
      <c r="P1246" s="24"/>
      <c r="Q1246" s="24"/>
      <c r="R1246" s="24"/>
      <c r="S1246" s="24"/>
      <c r="T1246" s="24"/>
      <c r="U1246" s="24"/>
      <c r="V1246" s="24"/>
      <c r="W1246" s="24"/>
      <c r="X1246" s="24"/>
      <c r="Y1246" s="24"/>
      <c r="Z1246" s="24"/>
      <c r="AA1246" s="24"/>
      <c r="AB1246" s="24"/>
      <c r="AC1246" s="24"/>
      <c r="AD1246" s="24"/>
      <c r="AE1246" s="24"/>
      <c r="AF1246" s="24"/>
      <c r="AG1246" s="24"/>
      <c r="AH1246" s="24"/>
      <c r="AI1246" s="24"/>
      <c r="AJ1246" s="24"/>
      <c r="AK1246" s="24"/>
      <c r="AL1246" s="24"/>
      <c r="AM1246" s="24"/>
      <c r="AN1246" s="24"/>
      <c r="AO1246" s="24"/>
      <c r="AP1246" s="24"/>
      <c r="AQ1246" s="24"/>
      <c r="AR1246" s="24"/>
      <c r="AS1246" s="24"/>
      <c r="AT1246" s="24"/>
      <c r="AU1246" s="24"/>
      <c r="AV1246" s="24"/>
      <c r="AW1246" s="24"/>
    </row>
    <row r="1247" spans="1:49" ht="18" customHeight="1">
      <c r="A1247" s="14"/>
      <c r="B1247" s="15"/>
      <c r="M1247" s="24"/>
      <c r="N1247" s="24"/>
      <c r="O1247" s="24"/>
      <c r="P1247" s="24"/>
      <c r="Q1247" s="24"/>
      <c r="R1247" s="24"/>
      <c r="S1247" s="24"/>
      <c r="T1247" s="24"/>
      <c r="U1247" s="24"/>
      <c r="V1247" s="24"/>
      <c r="W1247" s="24"/>
      <c r="X1247" s="24"/>
      <c r="Y1247" s="24"/>
      <c r="Z1247" s="24"/>
      <c r="AA1247" s="24"/>
      <c r="AB1247" s="24"/>
      <c r="AC1247" s="24"/>
      <c r="AD1247" s="24"/>
      <c r="AE1247" s="24"/>
      <c r="AF1247" s="24"/>
      <c r="AG1247" s="24"/>
      <c r="AH1247" s="24"/>
      <c r="AI1247" s="24"/>
      <c r="AJ1247" s="24"/>
      <c r="AK1247" s="24"/>
      <c r="AL1247" s="24"/>
      <c r="AM1247" s="24"/>
      <c r="AN1247" s="24"/>
      <c r="AO1247" s="24"/>
      <c r="AP1247" s="24"/>
      <c r="AQ1247" s="24"/>
      <c r="AR1247" s="24"/>
      <c r="AS1247" s="24"/>
      <c r="AT1247" s="24"/>
      <c r="AU1247" s="24"/>
      <c r="AV1247" s="24"/>
      <c r="AW1247" s="24"/>
    </row>
    <row r="1248" spans="1:49" ht="18" customHeight="1">
      <c r="A1248" s="14"/>
      <c r="B1248" s="15"/>
      <c r="M1248" s="24"/>
      <c r="N1248" s="24"/>
      <c r="O1248" s="24"/>
      <c r="P1248" s="24"/>
      <c r="Q1248" s="24"/>
      <c r="R1248" s="24"/>
      <c r="S1248" s="24"/>
      <c r="T1248" s="24"/>
      <c r="U1248" s="24"/>
      <c r="V1248" s="24"/>
      <c r="W1248" s="24"/>
      <c r="X1248" s="24"/>
      <c r="Y1248" s="24"/>
      <c r="Z1248" s="24"/>
      <c r="AA1248" s="24"/>
      <c r="AB1248" s="24"/>
      <c r="AC1248" s="24"/>
      <c r="AD1248" s="24"/>
      <c r="AE1248" s="24"/>
      <c r="AF1248" s="24"/>
      <c r="AG1248" s="24"/>
      <c r="AH1248" s="24"/>
      <c r="AI1248" s="24"/>
      <c r="AJ1248" s="24"/>
      <c r="AK1248" s="24"/>
      <c r="AL1248" s="24"/>
      <c r="AM1248" s="24"/>
      <c r="AN1248" s="24"/>
      <c r="AO1248" s="24"/>
      <c r="AP1248" s="24"/>
      <c r="AQ1248" s="24"/>
      <c r="AR1248" s="24"/>
      <c r="AS1248" s="24"/>
      <c r="AT1248" s="24"/>
      <c r="AU1248" s="24"/>
      <c r="AV1248" s="24"/>
      <c r="AW1248" s="24"/>
    </row>
    <row r="1249" spans="1:49" ht="18" customHeight="1">
      <c r="A1249" s="14"/>
      <c r="B1249" s="15"/>
      <c r="M1249" s="24"/>
      <c r="N1249" s="24"/>
      <c r="O1249" s="24"/>
      <c r="P1249" s="24"/>
      <c r="Q1249" s="24"/>
      <c r="R1249" s="24"/>
      <c r="S1249" s="24"/>
      <c r="T1249" s="24"/>
      <c r="U1249" s="24"/>
      <c r="V1249" s="24"/>
      <c r="W1249" s="24"/>
      <c r="X1249" s="24"/>
      <c r="Y1249" s="24"/>
      <c r="Z1249" s="24"/>
      <c r="AA1249" s="24"/>
      <c r="AB1249" s="24"/>
      <c r="AC1249" s="24"/>
      <c r="AD1249" s="24"/>
      <c r="AE1249" s="24"/>
      <c r="AF1249" s="24"/>
      <c r="AG1249" s="24"/>
      <c r="AH1249" s="24"/>
      <c r="AI1249" s="24"/>
      <c r="AJ1249" s="24"/>
      <c r="AK1249" s="24"/>
      <c r="AL1249" s="24"/>
      <c r="AM1249" s="24"/>
      <c r="AN1249" s="24"/>
      <c r="AO1249" s="24"/>
      <c r="AP1249" s="24"/>
      <c r="AQ1249" s="24"/>
      <c r="AR1249" s="24"/>
      <c r="AS1249" s="24"/>
      <c r="AT1249" s="24"/>
      <c r="AU1249" s="24"/>
      <c r="AV1249" s="24"/>
      <c r="AW1249" s="24"/>
    </row>
    <row r="1250" spans="1:49" ht="18" customHeight="1">
      <c r="A1250" s="14"/>
      <c r="B1250" s="15"/>
      <c r="M1250" s="24"/>
      <c r="N1250" s="24"/>
      <c r="O1250" s="24"/>
      <c r="P1250" s="24"/>
      <c r="Q1250" s="24"/>
      <c r="R1250" s="24"/>
      <c r="S1250" s="24"/>
      <c r="T1250" s="24"/>
      <c r="U1250" s="24"/>
      <c r="V1250" s="24"/>
      <c r="W1250" s="24"/>
      <c r="X1250" s="24"/>
      <c r="Y1250" s="24"/>
      <c r="Z1250" s="24"/>
      <c r="AA1250" s="24"/>
      <c r="AB1250" s="24"/>
      <c r="AC1250" s="24"/>
      <c r="AD1250" s="24"/>
      <c r="AE1250" s="24"/>
      <c r="AF1250" s="24"/>
      <c r="AG1250" s="24"/>
      <c r="AH1250" s="24"/>
      <c r="AI1250" s="24"/>
      <c r="AJ1250" s="24"/>
      <c r="AK1250" s="24"/>
      <c r="AL1250" s="24"/>
      <c r="AM1250" s="24"/>
      <c r="AN1250" s="24"/>
      <c r="AO1250" s="24"/>
      <c r="AP1250" s="24"/>
      <c r="AQ1250" s="24"/>
      <c r="AR1250" s="24"/>
      <c r="AS1250" s="24"/>
      <c r="AT1250" s="24"/>
      <c r="AU1250" s="24"/>
      <c r="AV1250" s="24"/>
      <c r="AW1250" s="24"/>
    </row>
    <row r="1251" spans="1:49" ht="18" customHeight="1">
      <c r="A1251" s="14"/>
      <c r="B1251" s="15"/>
      <c r="M1251" s="24"/>
      <c r="N1251" s="24"/>
      <c r="O1251" s="24"/>
      <c r="P1251" s="24"/>
      <c r="Q1251" s="24"/>
      <c r="R1251" s="24"/>
      <c r="S1251" s="24"/>
      <c r="T1251" s="24"/>
      <c r="U1251" s="24"/>
      <c r="V1251" s="24"/>
      <c r="W1251" s="24"/>
      <c r="X1251" s="24"/>
      <c r="Y1251" s="24"/>
      <c r="Z1251" s="24"/>
      <c r="AA1251" s="24"/>
      <c r="AB1251" s="24"/>
      <c r="AC1251" s="24"/>
      <c r="AD1251" s="24"/>
      <c r="AE1251" s="24"/>
      <c r="AF1251" s="24"/>
      <c r="AG1251" s="24"/>
      <c r="AH1251" s="24"/>
      <c r="AI1251" s="24"/>
      <c r="AJ1251" s="24"/>
      <c r="AK1251" s="24"/>
      <c r="AL1251" s="24"/>
      <c r="AM1251" s="24"/>
      <c r="AN1251" s="24"/>
      <c r="AO1251" s="24"/>
      <c r="AP1251" s="24"/>
      <c r="AQ1251" s="24"/>
      <c r="AR1251" s="24"/>
      <c r="AS1251" s="24"/>
      <c r="AT1251" s="24"/>
      <c r="AU1251" s="24"/>
      <c r="AV1251" s="24"/>
      <c r="AW1251" s="24"/>
    </row>
    <row r="1252" spans="1:49" ht="18" customHeight="1">
      <c r="A1252" s="14"/>
      <c r="B1252" s="15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  <c r="Z1252" s="24"/>
      <c r="AA1252" s="24"/>
      <c r="AB1252" s="24"/>
      <c r="AC1252" s="24"/>
      <c r="AD1252" s="24"/>
      <c r="AE1252" s="24"/>
      <c r="AF1252" s="24"/>
      <c r="AG1252" s="24"/>
      <c r="AH1252" s="24"/>
      <c r="AI1252" s="24"/>
      <c r="AJ1252" s="24"/>
      <c r="AK1252" s="24"/>
      <c r="AL1252" s="24"/>
      <c r="AM1252" s="24"/>
      <c r="AN1252" s="24"/>
      <c r="AO1252" s="24"/>
      <c r="AP1252" s="24"/>
      <c r="AQ1252" s="24"/>
      <c r="AR1252" s="24"/>
      <c r="AS1252" s="24"/>
      <c r="AT1252" s="24"/>
      <c r="AU1252" s="24"/>
      <c r="AV1252" s="24"/>
      <c r="AW1252" s="24"/>
    </row>
    <row r="1253" spans="1:49" ht="18" customHeight="1">
      <c r="A1253" s="14"/>
      <c r="B1253" s="15"/>
      <c r="M1253" s="24"/>
      <c r="N1253" s="24"/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  <c r="Y1253" s="24"/>
      <c r="Z1253" s="24"/>
      <c r="AA1253" s="24"/>
      <c r="AB1253" s="24"/>
      <c r="AC1253" s="24"/>
      <c r="AD1253" s="24"/>
      <c r="AE1253" s="24"/>
      <c r="AF1253" s="24"/>
      <c r="AG1253" s="24"/>
      <c r="AH1253" s="24"/>
      <c r="AI1253" s="24"/>
      <c r="AJ1253" s="24"/>
      <c r="AK1253" s="24"/>
      <c r="AL1253" s="24"/>
      <c r="AM1253" s="24"/>
      <c r="AN1253" s="24"/>
      <c r="AO1253" s="24"/>
      <c r="AP1253" s="24"/>
      <c r="AQ1253" s="24"/>
      <c r="AR1253" s="24"/>
      <c r="AS1253" s="24"/>
      <c r="AT1253" s="24"/>
      <c r="AU1253" s="24"/>
      <c r="AV1253" s="24"/>
      <c r="AW1253" s="24"/>
    </row>
    <row r="1254" spans="1:49" ht="18" customHeight="1">
      <c r="A1254" s="14"/>
      <c r="B1254" s="15"/>
      <c r="M1254" s="24"/>
      <c r="N1254" s="24"/>
      <c r="O1254" s="24"/>
      <c r="P1254" s="24"/>
      <c r="Q1254" s="24"/>
      <c r="R1254" s="24"/>
      <c r="S1254" s="24"/>
      <c r="T1254" s="24"/>
      <c r="U1254" s="24"/>
      <c r="V1254" s="24"/>
      <c r="W1254" s="24"/>
      <c r="X1254" s="24"/>
      <c r="Y1254" s="24"/>
      <c r="Z1254" s="24"/>
      <c r="AA1254" s="24"/>
      <c r="AB1254" s="24"/>
      <c r="AC1254" s="24"/>
      <c r="AD1254" s="24"/>
      <c r="AE1254" s="24"/>
      <c r="AF1254" s="24"/>
      <c r="AG1254" s="24"/>
      <c r="AH1254" s="24"/>
      <c r="AI1254" s="24"/>
      <c r="AJ1254" s="24"/>
      <c r="AK1254" s="24"/>
      <c r="AL1254" s="24"/>
      <c r="AM1254" s="24"/>
      <c r="AN1254" s="24"/>
      <c r="AO1254" s="24"/>
      <c r="AP1254" s="24"/>
      <c r="AQ1254" s="24"/>
      <c r="AR1254" s="24"/>
      <c r="AS1254" s="24"/>
      <c r="AT1254" s="24"/>
      <c r="AU1254" s="24"/>
      <c r="AV1254" s="24"/>
      <c r="AW1254" s="24"/>
    </row>
    <row r="1255" spans="1:49" ht="18" customHeight="1">
      <c r="A1255" s="14"/>
      <c r="B1255" s="15"/>
      <c r="M1255" s="24"/>
      <c r="N1255" s="24"/>
      <c r="O1255" s="24"/>
      <c r="P1255" s="24"/>
      <c r="Q1255" s="24"/>
      <c r="R1255" s="24"/>
      <c r="S1255" s="24"/>
      <c r="T1255" s="24"/>
      <c r="U1255" s="24"/>
      <c r="V1255" s="24"/>
      <c r="W1255" s="24"/>
      <c r="X1255" s="24"/>
      <c r="Y1255" s="24"/>
      <c r="Z1255" s="24"/>
      <c r="AA1255" s="24"/>
      <c r="AB1255" s="24"/>
      <c r="AC1255" s="24"/>
      <c r="AD1255" s="24"/>
      <c r="AE1255" s="24"/>
      <c r="AF1255" s="24"/>
      <c r="AG1255" s="24"/>
      <c r="AH1255" s="24"/>
      <c r="AI1255" s="24"/>
      <c r="AJ1255" s="24"/>
      <c r="AK1255" s="24"/>
      <c r="AL1255" s="24"/>
      <c r="AM1255" s="24"/>
      <c r="AN1255" s="24"/>
      <c r="AO1255" s="24"/>
      <c r="AP1255" s="24"/>
      <c r="AQ1255" s="24"/>
      <c r="AR1255" s="24"/>
      <c r="AS1255" s="24"/>
      <c r="AT1255" s="24"/>
      <c r="AU1255" s="24"/>
      <c r="AV1255" s="24"/>
      <c r="AW1255" s="24"/>
    </row>
    <row r="1256" spans="1:49" ht="18" customHeight="1">
      <c r="A1256" s="14"/>
      <c r="B1256" s="15"/>
      <c r="M1256" s="24"/>
      <c r="N1256" s="24"/>
      <c r="O1256" s="24"/>
      <c r="P1256" s="24"/>
      <c r="Q1256" s="24"/>
      <c r="R1256" s="24"/>
      <c r="S1256" s="24"/>
      <c r="T1256" s="24"/>
      <c r="U1256" s="24"/>
      <c r="V1256" s="24"/>
      <c r="W1256" s="24"/>
      <c r="X1256" s="24"/>
      <c r="Y1256" s="24"/>
      <c r="Z1256" s="24"/>
      <c r="AA1256" s="24"/>
      <c r="AB1256" s="24"/>
      <c r="AC1256" s="24"/>
      <c r="AD1256" s="24"/>
      <c r="AE1256" s="24"/>
      <c r="AF1256" s="24"/>
      <c r="AG1256" s="24"/>
      <c r="AH1256" s="24"/>
      <c r="AI1256" s="24"/>
      <c r="AJ1256" s="24"/>
      <c r="AK1256" s="24"/>
      <c r="AL1256" s="24"/>
      <c r="AM1256" s="24"/>
      <c r="AN1256" s="24"/>
      <c r="AO1256" s="24"/>
      <c r="AP1256" s="24"/>
      <c r="AQ1256" s="24"/>
      <c r="AR1256" s="24"/>
      <c r="AS1256" s="24"/>
      <c r="AT1256" s="24"/>
      <c r="AU1256" s="24"/>
      <c r="AV1256" s="24"/>
      <c r="AW1256" s="24"/>
    </row>
    <row r="1257" spans="1:49" ht="18" customHeight="1">
      <c r="A1257" s="14"/>
      <c r="B1257" s="15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  <c r="AT1257" s="24"/>
      <c r="AU1257" s="24"/>
      <c r="AV1257" s="24"/>
      <c r="AW1257" s="24"/>
    </row>
    <row r="1258" spans="1:49" ht="18" customHeight="1">
      <c r="A1258" s="14"/>
      <c r="B1258" s="15"/>
      <c r="M1258" s="24"/>
      <c r="N1258" s="24"/>
      <c r="O1258" s="24"/>
      <c r="P1258" s="24"/>
      <c r="Q1258" s="24"/>
      <c r="R1258" s="24"/>
      <c r="S1258" s="24"/>
      <c r="T1258" s="24"/>
      <c r="U1258" s="24"/>
      <c r="V1258" s="24"/>
      <c r="W1258" s="24"/>
      <c r="X1258" s="24"/>
      <c r="Y1258" s="24"/>
      <c r="Z1258" s="24"/>
      <c r="AA1258" s="24"/>
      <c r="AB1258" s="24"/>
      <c r="AC1258" s="24"/>
      <c r="AD1258" s="24"/>
      <c r="AE1258" s="24"/>
      <c r="AF1258" s="24"/>
      <c r="AG1258" s="24"/>
      <c r="AH1258" s="24"/>
      <c r="AI1258" s="24"/>
      <c r="AJ1258" s="24"/>
      <c r="AK1258" s="24"/>
      <c r="AL1258" s="24"/>
      <c r="AM1258" s="24"/>
      <c r="AN1258" s="24"/>
      <c r="AO1258" s="24"/>
      <c r="AP1258" s="24"/>
      <c r="AQ1258" s="24"/>
      <c r="AR1258" s="24"/>
      <c r="AS1258" s="24"/>
      <c r="AT1258" s="24"/>
      <c r="AU1258" s="24"/>
      <c r="AV1258" s="24"/>
      <c r="AW1258" s="24"/>
    </row>
    <row r="1259" spans="1:49" ht="18" customHeight="1">
      <c r="A1259" s="14"/>
      <c r="B1259" s="15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  <c r="AT1259" s="24"/>
      <c r="AU1259" s="24"/>
      <c r="AV1259" s="24"/>
      <c r="AW1259" s="24"/>
    </row>
    <row r="1260" spans="1:49" ht="18" customHeight="1">
      <c r="A1260" s="14"/>
      <c r="B1260" s="15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  <c r="AP1260" s="24"/>
      <c r="AQ1260" s="24"/>
      <c r="AR1260" s="24"/>
      <c r="AS1260" s="24"/>
      <c r="AT1260" s="24"/>
      <c r="AU1260" s="24"/>
      <c r="AV1260" s="24"/>
      <c r="AW1260" s="24"/>
    </row>
    <row r="1261" spans="1:49" ht="18" customHeight="1">
      <c r="A1261" s="14"/>
      <c r="B1261" s="15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  <c r="AT1261" s="24"/>
      <c r="AU1261" s="24"/>
      <c r="AV1261" s="24"/>
      <c r="AW1261" s="24"/>
    </row>
    <row r="1262" spans="1:49" ht="18" customHeight="1">
      <c r="A1262" s="14"/>
      <c r="B1262" s="15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  <c r="AP1262" s="24"/>
      <c r="AQ1262" s="24"/>
      <c r="AR1262" s="24"/>
      <c r="AS1262" s="24"/>
      <c r="AT1262" s="24"/>
      <c r="AU1262" s="24"/>
      <c r="AV1262" s="24"/>
      <c r="AW1262" s="24"/>
    </row>
    <row r="1263" spans="1:49" ht="18" customHeight="1">
      <c r="A1263" s="14"/>
      <c r="B1263" s="15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  <c r="AP1263" s="24"/>
      <c r="AQ1263" s="24"/>
      <c r="AR1263" s="24"/>
      <c r="AS1263" s="24"/>
      <c r="AT1263" s="24"/>
      <c r="AU1263" s="24"/>
      <c r="AV1263" s="24"/>
      <c r="AW1263" s="24"/>
    </row>
    <row r="1264" spans="1:49" ht="18" customHeight="1">
      <c r="A1264" s="14"/>
      <c r="B1264" s="15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  <c r="AP1264" s="24"/>
      <c r="AQ1264" s="24"/>
      <c r="AR1264" s="24"/>
      <c r="AS1264" s="24"/>
      <c r="AT1264" s="24"/>
      <c r="AU1264" s="24"/>
      <c r="AV1264" s="24"/>
      <c r="AW1264" s="24"/>
    </row>
    <row r="1265" spans="1:49" ht="18" customHeight="1">
      <c r="A1265" s="14"/>
      <c r="B1265" s="15"/>
      <c r="M1265" s="24"/>
      <c r="N1265" s="24"/>
      <c r="O1265" s="24"/>
      <c r="P1265" s="24"/>
      <c r="Q1265" s="24"/>
      <c r="R1265" s="24"/>
      <c r="S1265" s="24"/>
      <c r="T1265" s="24"/>
      <c r="U1265" s="24"/>
      <c r="V1265" s="24"/>
      <c r="W1265" s="24"/>
      <c r="X1265" s="24"/>
      <c r="Y1265" s="24"/>
      <c r="Z1265" s="24"/>
      <c r="AA1265" s="24"/>
      <c r="AB1265" s="24"/>
      <c r="AC1265" s="24"/>
      <c r="AD1265" s="24"/>
      <c r="AE1265" s="24"/>
      <c r="AF1265" s="24"/>
      <c r="AG1265" s="24"/>
      <c r="AH1265" s="24"/>
      <c r="AI1265" s="24"/>
      <c r="AJ1265" s="24"/>
      <c r="AK1265" s="24"/>
      <c r="AL1265" s="24"/>
      <c r="AM1265" s="24"/>
      <c r="AN1265" s="24"/>
      <c r="AO1265" s="24"/>
      <c r="AP1265" s="24"/>
      <c r="AQ1265" s="24"/>
      <c r="AR1265" s="24"/>
      <c r="AS1265" s="24"/>
      <c r="AT1265" s="24"/>
      <c r="AU1265" s="24"/>
      <c r="AV1265" s="24"/>
      <c r="AW1265" s="24"/>
    </row>
    <row r="1266" spans="1:49" ht="18" customHeight="1">
      <c r="A1266" s="14"/>
      <c r="B1266" s="15"/>
      <c r="M1266" s="24"/>
      <c r="N1266" s="24"/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  <c r="Y1266" s="24"/>
      <c r="Z1266" s="24"/>
      <c r="AA1266" s="24"/>
      <c r="AB1266" s="24"/>
      <c r="AC1266" s="24"/>
      <c r="AD1266" s="24"/>
      <c r="AE1266" s="24"/>
      <c r="AF1266" s="24"/>
      <c r="AG1266" s="24"/>
      <c r="AH1266" s="24"/>
      <c r="AI1266" s="24"/>
      <c r="AJ1266" s="24"/>
      <c r="AK1266" s="24"/>
      <c r="AL1266" s="24"/>
      <c r="AM1266" s="24"/>
      <c r="AN1266" s="24"/>
      <c r="AO1266" s="24"/>
      <c r="AP1266" s="24"/>
      <c r="AQ1266" s="24"/>
      <c r="AR1266" s="24"/>
      <c r="AS1266" s="24"/>
      <c r="AT1266" s="24"/>
      <c r="AU1266" s="24"/>
      <c r="AV1266" s="24"/>
      <c r="AW1266" s="24"/>
    </row>
    <row r="1267" spans="1:49" ht="18" customHeight="1">
      <c r="A1267" s="14"/>
      <c r="B1267" s="15"/>
      <c r="M1267" s="24"/>
      <c r="N1267" s="24"/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  <c r="Y1267" s="24"/>
      <c r="Z1267" s="24"/>
      <c r="AA1267" s="24"/>
      <c r="AB1267" s="24"/>
      <c r="AC1267" s="24"/>
      <c r="AD1267" s="24"/>
      <c r="AE1267" s="24"/>
      <c r="AF1267" s="24"/>
      <c r="AG1267" s="24"/>
      <c r="AH1267" s="24"/>
      <c r="AI1267" s="24"/>
      <c r="AJ1267" s="24"/>
      <c r="AK1267" s="24"/>
      <c r="AL1267" s="24"/>
      <c r="AM1267" s="24"/>
      <c r="AN1267" s="24"/>
      <c r="AO1267" s="24"/>
      <c r="AP1267" s="24"/>
      <c r="AQ1267" s="24"/>
      <c r="AR1267" s="24"/>
      <c r="AS1267" s="24"/>
      <c r="AT1267" s="24"/>
      <c r="AU1267" s="24"/>
      <c r="AV1267" s="24"/>
      <c r="AW1267" s="24"/>
    </row>
    <row r="1268" spans="1:49" ht="18" customHeight="1">
      <c r="A1268" s="14"/>
      <c r="B1268" s="15"/>
      <c r="M1268" s="24"/>
      <c r="N1268" s="24"/>
      <c r="O1268" s="24"/>
      <c r="P1268" s="24"/>
      <c r="Q1268" s="24"/>
      <c r="R1268" s="24"/>
      <c r="S1268" s="24"/>
      <c r="T1268" s="24"/>
      <c r="U1268" s="24"/>
      <c r="V1268" s="24"/>
      <c r="W1268" s="24"/>
      <c r="X1268" s="24"/>
      <c r="Y1268" s="24"/>
      <c r="Z1268" s="24"/>
      <c r="AA1268" s="24"/>
      <c r="AB1268" s="24"/>
      <c r="AC1268" s="24"/>
      <c r="AD1268" s="24"/>
      <c r="AE1268" s="24"/>
      <c r="AF1268" s="24"/>
      <c r="AG1268" s="24"/>
      <c r="AH1268" s="24"/>
      <c r="AI1268" s="24"/>
      <c r="AJ1268" s="24"/>
      <c r="AK1268" s="24"/>
      <c r="AL1268" s="24"/>
      <c r="AM1268" s="24"/>
      <c r="AN1268" s="24"/>
      <c r="AO1268" s="24"/>
      <c r="AP1268" s="24"/>
      <c r="AQ1268" s="24"/>
      <c r="AR1268" s="24"/>
      <c r="AS1268" s="24"/>
      <c r="AT1268" s="24"/>
      <c r="AU1268" s="24"/>
      <c r="AV1268" s="24"/>
      <c r="AW1268" s="24"/>
    </row>
    <row r="1269" spans="1:49" ht="18" customHeight="1">
      <c r="A1269" s="14"/>
      <c r="B1269" s="15"/>
      <c r="M1269" s="24"/>
      <c r="N1269" s="24"/>
      <c r="O1269" s="24"/>
      <c r="P1269" s="24"/>
      <c r="Q1269" s="24"/>
      <c r="R1269" s="24"/>
      <c r="S1269" s="24"/>
      <c r="T1269" s="24"/>
      <c r="U1269" s="24"/>
      <c r="V1269" s="24"/>
      <c r="W1269" s="24"/>
      <c r="X1269" s="24"/>
      <c r="Y1269" s="24"/>
      <c r="Z1269" s="24"/>
      <c r="AA1269" s="24"/>
      <c r="AB1269" s="24"/>
      <c r="AC1269" s="24"/>
      <c r="AD1269" s="24"/>
      <c r="AE1269" s="24"/>
      <c r="AF1269" s="24"/>
      <c r="AG1269" s="24"/>
      <c r="AH1269" s="24"/>
      <c r="AI1269" s="24"/>
      <c r="AJ1269" s="24"/>
      <c r="AK1269" s="24"/>
      <c r="AL1269" s="24"/>
      <c r="AM1269" s="24"/>
      <c r="AN1269" s="24"/>
      <c r="AO1269" s="24"/>
      <c r="AP1269" s="24"/>
      <c r="AQ1269" s="24"/>
      <c r="AR1269" s="24"/>
      <c r="AS1269" s="24"/>
      <c r="AT1269" s="24"/>
      <c r="AU1269" s="24"/>
      <c r="AV1269" s="24"/>
      <c r="AW1269" s="24"/>
    </row>
    <row r="1270" spans="1:49" ht="18" customHeight="1">
      <c r="A1270" s="14"/>
      <c r="B1270" s="15"/>
      <c r="M1270" s="24"/>
      <c r="N1270" s="24"/>
      <c r="O1270" s="24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  <c r="Z1270" s="24"/>
      <c r="AA1270" s="24"/>
      <c r="AB1270" s="24"/>
      <c r="AC1270" s="24"/>
      <c r="AD1270" s="24"/>
      <c r="AE1270" s="24"/>
      <c r="AF1270" s="24"/>
      <c r="AG1270" s="24"/>
      <c r="AH1270" s="24"/>
      <c r="AI1270" s="24"/>
      <c r="AJ1270" s="24"/>
      <c r="AK1270" s="24"/>
      <c r="AL1270" s="24"/>
      <c r="AM1270" s="24"/>
      <c r="AN1270" s="24"/>
      <c r="AO1270" s="24"/>
      <c r="AP1270" s="24"/>
      <c r="AQ1270" s="24"/>
      <c r="AR1270" s="24"/>
      <c r="AS1270" s="24"/>
      <c r="AT1270" s="24"/>
      <c r="AU1270" s="24"/>
      <c r="AV1270" s="24"/>
      <c r="AW1270" s="24"/>
    </row>
    <row r="1271" spans="1:49" ht="18" customHeight="1">
      <c r="A1271" s="14"/>
      <c r="B1271" s="15"/>
      <c r="M1271" s="24"/>
      <c r="N1271" s="24"/>
      <c r="O1271" s="24"/>
      <c r="P1271" s="24"/>
      <c r="Q1271" s="24"/>
      <c r="R1271" s="24"/>
      <c r="S1271" s="24"/>
      <c r="T1271" s="24"/>
      <c r="U1271" s="24"/>
      <c r="V1271" s="24"/>
      <c r="W1271" s="24"/>
      <c r="X1271" s="24"/>
      <c r="Y1271" s="24"/>
      <c r="Z1271" s="24"/>
      <c r="AA1271" s="24"/>
      <c r="AB1271" s="24"/>
      <c r="AC1271" s="24"/>
      <c r="AD1271" s="24"/>
      <c r="AE1271" s="24"/>
      <c r="AF1271" s="24"/>
      <c r="AG1271" s="24"/>
      <c r="AH1271" s="24"/>
      <c r="AI1271" s="24"/>
      <c r="AJ1271" s="24"/>
      <c r="AK1271" s="24"/>
      <c r="AL1271" s="24"/>
      <c r="AM1271" s="24"/>
      <c r="AN1271" s="24"/>
      <c r="AO1271" s="24"/>
      <c r="AP1271" s="24"/>
      <c r="AQ1271" s="24"/>
      <c r="AR1271" s="24"/>
      <c r="AS1271" s="24"/>
      <c r="AT1271" s="24"/>
      <c r="AU1271" s="24"/>
      <c r="AV1271" s="24"/>
      <c r="AW1271" s="24"/>
    </row>
    <row r="1272" spans="1:49" ht="18" customHeight="1">
      <c r="A1272" s="14"/>
      <c r="B1272" s="15"/>
      <c r="M1272" s="24"/>
      <c r="N1272" s="24"/>
      <c r="O1272" s="24"/>
      <c r="P1272" s="24"/>
      <c r="Q1272" s="24"/>
      <c r="R1272" s="24"/>
      <c r="S1272" s="24"/>
      <c r="T1272" s="24"/>
      <c r="U1272" s="24"/>
      <c r="V1272" s="24"/>
      <c r="W1272" s="24"/>
      <c r="X1272" s="24"/>
      <c r="Y1272" s="24"/>
      <c r="Z1272" s="24"/>
      <c r="AA1272" s="24"/>
      <c r="AB1272" s="24"/>
      <c r="AC1272" s="24"/>
      <c r="AD1272" s="24"/>
      <c r="AE1272" s="24"/>
      <c r="AF1272" s="24"/>
      <c r="AG1272" s="24"/>
      <c r="AH1272" s="24"/>
      <c r="AI1272" s="24"/>
      <c r="AJ1272" s="24"/>
      <c r="AK1272" s="24"/>
      <c r="AL1272" s="24"/>
      <c r="AM1272" s="24"/>
      <c r="AN1272" s="24"/>
      <c r="AO1272" s="24"/>
      <c r="AP1272" s="24"/>
      <c r="AQ1272" s="24"/>
      <c r="AR1272" s="24"/>
      <c r="AS1272" s="24"/>
      <c r="AT1272" s="24"/>
      <c r="AU1272" s="24"/>
      <c r="AV1272" s="24"/>
      <c r="AW1272" s="24"/>
    </row>
    <row r="1273" spans="1:49" ht="18" customHeight="1">
      <c r="A1273" s="14"/>
      <c r="B1273" s="15"/>
      <c r="M1273" s="24"/>
      <c r="N1273" s="24"/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  <c r="Y1273" s="24"/>
      <c r="Z1273" s="24"/>
      <c r="AA1273" s="24"/>
      <c r="AB1273" s="24"/>
      <c r="AC1273" s="24"/>
      <c r="AD1273" s="24"/>
      <c r="AE1273" s="24"/>
      <c r="AF1273" s="24"/>
      <c r="AG1273" s="24"/>
      <c r="AH1273" s="24"/>
      <c r="AI1273" s="24"/>
      <c r="AJ1273" s="24"/>
      <c r="AK1273" s="24"/>
      <c r="AL1273" s="24"/>
      <c r="AM1273" s="24"/>
      <c r="AN1273" s="24"/>
      <c r="AO1273" s="24"/>
      <c r="AP1273" s="24"/>
      <c r="AQ1273" s="24"/>
      <c r="AR1273" s="24"/>
      <c r="AS1273" s="24"/>
      <c r="AT1273" s="24"/>
      <c r="AU1273" s="24"/>
      <c r="AV1273" s="24"/>
      <c r="AW1273" s="24"/>
    </row>
    <row r="1274" spans="1:49" ht="18" customHeight="1">
      <c r="A1274" s="14"/>
      <c r="B1274" s="15"/>
      <c r="M1274" s="24"/>
      <c r="N1274" s="24"/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  <c r="Y1274" s="24"/>
      <c r="Z1274" s="24"/>
      <c r="AA1274" s="24"/>
      <c r="AB1274" s="24"/>
      <c r="AC1274" s="24"/>
      <c r="AD1274" s="24"/>
      <c r="AE1274" s="24"/>
      <c r="AF1274" s="24"/>
      <c r="AG1274" s="24"/>
      <c r="AH1274" s="24"/>
      <c r="AI1274" s="24"/>
      <c r="AJ1274" s="24"/>
      <c r="AK1274" s="24"/>
      <c r="AL1274" s="24"/>
      <c r="AM1274" s="24"/>
      <c r="AN1274" s="24"/>
      <c r="AO1274" s="24"/>
      <c r="AP1274" s="24"/>
      <c r="AQ1274" s="24"/>
      <c r="AR1274" s="24"/>
      <c r="AS1274" s="24"/>
      <c r="AT1274" s="24"/>
      <c r="AU1274" s="24"/>
      <c r="AV1274" s="24"/>
      <c r="AW1274" s="24"/>
    </row>
    <row r="1275" spans="1:49" ht="18" customHeight="1">
      <c r="A1275" s="14"/>
      <c r="B1275" s="15"/>
      <c r="M1275" s="24"/>
      <c r="N1275" s="24"/>
      <c r="O1275" s="24"/>
      <c r="P1275" s="24"/>
      <c r="Q1275" s="24"/>
      <c r="R1275" s="24"/>
      <c r="S1275" s="24"/>
      <c r="T1275" s="24"/>
      <c r="U1275" s="24"/>
      <c r="V1275" s="24"/>
      <c r="W1275" s="24"/>
      <c r="X1275" s="24"/>
      <c r="Y1275" s="24"/>
      <c r="Z1275" s="24"/>
      <c r="AA1275" s="24"/>
      <c r="AB1275" s="24"/>
      <c r="AC1275" s="24"/>
      <c r="AD1275" s="24"/>
      <c r="AE1275" s="24"/>
      <c r="AF1275" s="24"/>
      <c r="AG1275" s="24"/>
      <c r="AH1275" s="24"/>
      <c r="AI1275" s="24"/>
      <c r="AJ1275" s="24"/>
      <c r="AK1275" s="24"/>
      <c r="AL1275" s="24"/>
      <c r="AM1275" s="24"/>
      <c r="AN1275" s="24"/>
      <c r="AO1275" s="24"/>
      <c r="AP1275" s="24"/>
      <c r="AQ1275" s="24"/>
      <c r="AR1275" s="24"/>
      <c r="AS1275" s="24"/>
      <c r="AT1275" s="24"/>
      <c r="AU1275" s="24"/>
      <c r="AV1275" s="24"/>
      <c r="AW1275" s="24"/>
    </row>
    <row r="1276" spans="1:49" ht="18" customHeight="1">
      <c r="A1276" s="14"/>
      <c r="B1276" s="15"/>
      <c r="M1276" s="24"/>
      <c r="N1276" s="24"/>
      <c r="O1276" s="24"/>
      <c r="P1276" s="24"/>
      <c r="Q1276" s="24"/>
      <c r="R1276" s="24"/>
      <c r="S1276" s="24"/>
      <c r="T1276" s="24"/>
      <c r="U1276" s="24"/>
      <c r="V1276" s="24"/>
      <c r="W1276" s="24"/>
      <c r="X1276" s="24"/>
      <c r="Y1276" s="24"/>
      <c r="Z1276" s="24"/>
      <c r="AA1276" s="24"/>
      <c r="AB1276" s="24"/>
      <c r="AC1276" s="24"/>
      <c r="AD1276" s="24"/>
      <c r="AE1276" s="24"/>
      <c r="AF1276" s="24"/>
      <c r="AG1276" s="24"/>
      <c r="AH1276" s="24"/>
      <c r="AI1276" s="24"/>
      <c r="AJ1276" s="24"/>
      <c r="AK1276" s="24"/>
      <c r="AL1276" s="24"/>
      <c r="AM1276" s="24"/>
      <c r="AN1276" s="24"/>
      <c r="AO1276" s="24"/>
      <c r="AP1276" s="24"/>
      <c r="AQ1276" s="24"/>
      <c r="AR1276" s="24"/>
      <c r="AS1276" s="24"/>
      <c r="AT1276" s="24"/>
      <c r="AU1276" s="24"/>
      <c r="AV1276" s="24"/>
      <c r="AW1276" s="24"/>
    </row>
    <row r="1277" spans="1:49" ht="18" customHeight="1">
      <c r="A1277" s="14"/>
      <c r="B1277" s="15"/>
      <c r="M1277" s="24"/>
      <c r="N1277" s="24"/>
      <c r="O1277" s="24"/>
      <c r="P1277" s="24"/>
      <c r="Q1277" s="24"/>
      <c r="R1277" s="24"/>
      <c r="S1277" s="24"/>
      <c r="T1277" s="24"/>
      <c r="U1277" s="24"/>
      <c r="V1277" s="24"/>
      <c r="W1277" s="24"/>
      <c r="X1277" s="24"/>
      <c r="Y1277" s="24"/>
      <c r="Z1277" s="24"/>
      <c r="AA1277" s="24"/>
      <c r="AB1277" s="24"/>
      <c r="AC1277" s="24"/>
      <c r="AD1277" s="24"/>
      <c r="AE1277" s="24"/>
      <c r="AF1277" s="24"/>
      <c r="AG1277" s="24"/>
      <c r="AH1277" s="24"/>
      <c r="AI1277" s="24"/>
      <c r="AJ1277" s="24"/>
      <c r="AK1277" s="24"/>
      <c r="AL1277" s="24"/>
      <c r="AM1277" s="24"/>
      <c r="AN1277" s="24"/>
      <c r="AO1277" s="24"/>
      <c r="AP1277" s="24"/>
      <c r="AQ1277" s="24"/>
      <c r="AR1277" s="24"/>
      <c r="AS1277" s="24"/>
      <c r="AT1277" s="24"/>
      <c r="AU1277" s="24"/>
      <c r="AV1277" s="24"/>
      <c r="AW1277" s="24"/>
    </row>
    <row r="1278" spans="1:49" ht="18" customHeight="1">
      <c r="A1278" s="14"/>
      <c r="B1278" s="15"/>
      <c r="M1278" s="24"/>
      <c r="N1278" s="24"/>
      <c r="O1278" s="24"/>
      <c r="P1278" s="24"/>
      <c r="Q1278" s="24"/>
      <c r="R1278" s="24"/>
      <c r="S1278" s="24"/>
      <c r="T1278" s="24"/>
      <c r="U1278" s="24"/>
      <c r="V1278" s="24"/>
      <c r="W1278" s="24"/>
      <c r="X1278" s="24"/>
      <c r="Y1278" s="24"/>
      <c r="Z1278" s="24"/>
      <c r="AA1278" s="24"/>
      <c r="AB1278" s="24"/>
      <c r="AC1278" s="24"/>
      <c r="AD1278" s="24"/>
      <c r="AE1278" s="24"/>
      <c r="AF1278" s="24"/>
      <c r="AG1278" s="24"/>
      <c r="AH1278" s="24"/>
      <c r="AI1278" s="24"/>
      <c r="AJ1278" s="24"/>
      <c r="AK1278" s="24"/>
      <c r="AL1278" s="24"/>
      <c r="AM1278" s="24"/>
      <c r="AN1278" s="24"/>
      <c r="AO1278" s="24"/>
      <c r="AP1278" s="24"/>
      <c r="AQ1278" s="24"/>
      <c r="AR1278" s="24"/>
      <c r="AS1278" s="24"/>
      <c r="AT1278" s="24"/>
      <c r="AU1278" s="24"/>
      <c r="AV1278" s="24"/>
      <c r="AW1278" s="24"/>
    </row>
    <row r="1279" spans="1:49" ht="18" customHeight="1">
      <c r="A1279" s="14"/>
      <c r="B1279" s="15"/>
      <c r="M1279" s="24"/>
      <c r="N1279" s="24"/>
      <c r="O1279" s="24"/>
      <c r="P1279" s="24"/>
      <c r="Q1279" s="24"/>
      <c r="R1279" s="24"/>
      <c r="S1279" s="24"/>
      <c r="T1279" s="24"/>
      <c r="U1279" s="24"/>
      <c r="V1279" s="24"/>
      <c r="W1279" s="24"/>
      <c r="X1279" s="24"/>
      <c r="Y1279" s="24"/>
      <c r="Z1279" s="24"/>
      <c r="AA1279" s="24"/>
      <c r="AB1279" s="24"/>
      <c r="AC1279" s="24"/>
      <c r="AD1279" s="24"/>
      <c r="AE1279" s="24"/>
      <c r="AF1279" s="24"/>
      <c r="AG1279" s="24"/>
      <c r="AH1279" s="24"/>
      <c r="AI1279" s="24"/>
      <c r="AJ1279" s="24"/>
      <c r="AK1279" s="24"/>
      <c r="AL1279" s="24"/>
      <c r="AM1279" s="24"/>
      <c r="AN1279" s="24"/>
      <c r="AO1279" s="24"/>
      <c r="AP1279" s="24"/>
      <c r="AQ1279" s="24"/>
      <c r="AR1279" s="24"/>
      <c r="AS1279" s="24"/>
      <c r="AT1279" s="24"/>
      <c r="AU1279" s="24"/>
      <c r="AV1279" s="24"/>
      <c r="AW1279" s="24"/>
    </row>
    <row r="1280" spans="1:49" ht="18" customHeight="1">
      <c r="A1280" s="14"/>
      <c r="B1280" s="15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  <c r="Y1280" s="24"/>
      <c r="Z1280" s="24"/>
      <c r="AA1280" s="24"/>
      <c r="AB1280" s="24"/>
      <c r="AC1280" s="24"/>
      <c r="AD1280" s="24"/>
      <c r="AE1280" s="24"/>
      <c r="AF1280" s="24"/>
      <c r="AG1280" s="24"/>
      <c r="AH1280" s="24"/>
      <c r="AI1280" s="24"/>
      <c r="AJ1280" s="24"/>
      <c r="AK1280" s="24"/>
      <c r="AL1280" s="24"/>
      <c r="AM1280" s="24"/>
      <c r="AN1280" s="24"/>
      <c r="AO1280" s="24"/>
      <c r="AP1280" s="24"/>
      <c r="AQ1280" s="24"/>
      <c r="AR1280" s="24"/>
      <c r="AS1280" s="24"/>
      <c r="AT1280" s="24"/>
      <c r="AU1280" s="24"/>
      <c r="AV1280" s="24"/>
      <c r="AW1280" s="24"/>
    </row>
    <row r="1281" spans="1:49" ht="18" customHeight="1">
      <c r="A1281" s="14"/>
      <c r="B1281" s="15"/>
      <c r="M1281" s="24"/>
      <c r="N1281" s="24"/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  <c r="Y1281" s="24"/>
      <c r="Z1281" s="24"/>
      <c r="AA1281" s="24"/>
      <c r="AB1281" s="24"/>
      <c r="AC1281" s="24"/>
      <c r="AD1281" s="24"/>
      <c r="AE1281" s="24"/>
      <c r="AF1281" s="24"/>
      <c r="AG1281" s="24"/>
      <c r="AH1281" s="24"/>
      <c r="AI1281" s="24"/>
      <c r="AJ1281" s="24"/>
      <c r="AK1281" s="24"/>
      <c r="AL1281" s="24"/>
      <c r="AM1281" s="24"/>
      <c r="AN1281" s="24"/>
      <c r="AO1281" s="24"/>
      <c r="AP1281" s="24"/>
      <c r="AQ1281" s="24"/>
      <c r="AR1281" s="24"/>
      <c r="AS1281" s="24"/>
      <c r="AT1281" s="24"/>
      <c r="AU1281" s="24"/>
      <c r="AV1281" s="24"/>
      <c r="AW1281" s="24"/>
    </row>
    <row r="1282" spans="1:49" ht="18" customHeight="1">
      <c r="A1282" s="14"/>
      <c r="B1282" s="15"/>
      <c r="M1282" s="24"/>
      <c r="N1282" s="24"/>
      <c r="O1282" s="24"/>
      <c r="P1282" s="24"/>
      <c r="Q1282" s="24"/>
      <c r="R1282" s="24"/>
      <c r="S1282" s="24"/>
      <c r="T1282" s="24"/>
      <c r="U1282" s="24"/>
      <c r="V1282" s="24"/>
      <c r="W1282" s="24"/>
      <c r="X1282" s="24"/>
      <c r="Y1282" s="24"/>
      <c r="Z1282" s="24"/>
      <c r="AA1282" s="24"/>
      <c r="AB1282" s="24"/>
      <c r="AC1282" s="24"/>
      <c r="AD1282" s="24"/>
      <c r="AE1282" s="24"/>
      <c r="AF1282" s="24"/>
      <c r="AG1282" s="24"/>
      <c r="AH1282" s="24"/>
      <c r="AI1282" s="24"/>
      <c r="AJ1282" s="24"/>
      <c r="AK1282" s="24"/>
      <c r="AL1282" s="24"/>
      <c r="AM1282" s="24"/>
      <c r="AN1282" s="24"/>
      <c r="AO1282" s="24"/>
      <c r="AP1282" s="24"/>
      <c r="AQ1282" s="24"/>
      <c r="AR1282" s="24"/>
      <c r="AS1282" s="24"/>
      <c r="AT1282" s="24"/>
      <c r="AU1282" s="24"/>
      <c r="AV1282" s="24"/>
      <c r="AW1282" s="24"/>
    </row>
    <row r="1283" spans="1:49" ht="18" customHeight="1">
      <c r="A1283" s="14"/>
      <c r="B1283" s="15"/>
      <c r="M1283" s="24"/>
      <c r="N1283" s="24"/>
      <c r="O1283" s="24"/>
      <c r="P1283" s="24"/>
      <c r="Q1283" s="24"/>
      <c r="R1283" s="24"/>
      <c r="S1283" s="24"/>
      <c r="T1283" s="24"/>
      <c r="U1283" s="24"/>
      <c r="V1283" s="24"/>
      <c r="W1283" s="24"/>
      <c r="X1283" s="24"/>
      <c r="Y1283" s="24"/>
      <c r="Z1283" s="24"/>
      <c r="AA1283" s="24"/>
      <c r="AB1283" s="24"/>
      <c r="AC1283" s="24"/>
      <c r="AD1283" s="24"/>
      <c r="AE1283" s="24"/>
      <c r="AF1283" s="24"/>
      <c r="AG1283" s="24"/>
      <c r="AH1283" s="24"/>
      <c r="AI1283" s="24"/>
      <c r="AJ1283" s="24"/>
      <c r="AK1283" s="24"/>
      <c r="AL1283" s="24"/>
      <c r="AM1283" s="24"/>
      <c r="AN1283" s="24"/>
      <c r="AO1283" s="24"/>
      <c r="AP1283" s="24"/>
      <c r="AQ1283" s="24"/>
      <c r="AR1283" s="24"/>
      <c r="AS1283" s="24"/>
      <c r="AT1283" s="24"/>
      <c r="AU1283" s="24"/>
      <c r="AV1283" s="24"/>
      <c r="AW1283" s="24"/>
    </row>
    <row r="1284" spans="1:49" ht="18" customHeight="1">
      <c r="A1284" s="14"/>
      <c r="B1284" s="15"/>
      <c r="M1284" s="24"/>
      <c r="N1284" s="24"/>
      <c r="O1284" s="24"/>
      <c r="P1284" s="24"/>
      <c r="Q1284" s="24"/>
      <c r="R1284" s="24"/>
      <c r="S1284" s="24"/>
      <c r="T1284" s="24"/>
      <c r="U1284" s="24"/>
      <c r="V1284" s="24"/>
      <c r="W1284" s="24"/>
      <c r="X1284" s="24"/>
      <c r="Y1284" s="24"/>
      <c r="Z1284" s="24"/>
      <c r="AA1284" s="24"/>
      <c r="AB1284" s="24"/>
      <c r="AC1284" s="24"/>
      <c r="AD1284" s="24"/>
      <c r="AE1284" s="24"/>
      <c r="AF1284" s="24"/>
      <c r="AG1284" s="24"/>
      <c r="AH1284" s="24"/>
      <c r="AI1284" s="24"/>
      <c r="AJ1284" s="24"/>
      <c r="AK1284" s="24"/>
      <c r="AL1284" s="24"/>
      <c r="AM1284" s="24"/>
      <c r="AN1284" s="24"/>
      <c r="AO1284" s="24"/>
      <c r="AP1284" s="24"/>
      <c r="AQ1284" s="24"/>
      <c r="AR1284" s="24"/>
      <c r="AS1284" s="24"/>
      <c r="AT1284" s="24"/>
      <c r="AU1284" s="24"/>
      <c r="AV1284" s="24"/>
      <c r="AW1284" s="24"/>
    </row>
    <row r="1285" spans="1:49" ht="18" customHeight="1">
      <c r="A1285" s="14"/>
      <c r="B1285" s="15"/>
      <c r="M1285" s="24"/>
      <c r="N1285" s="24"/>
      <c r="O1285" s="24"/>
      <c r="P1285" s="24"/>
      <c r="Q1285" s="24"/>
      <c r="R1285" s="24"/>
      <c r="S1285" s="24"/>
      <c r="T1285" s="24"/>
      <c r="U1285" s="24"/>
      <c r="V1285" s="24"/>
      <c r="W1285" s="24"/>
      <c r="X1285" s="24"/>
      <c r="Y1285" s="24"/>
      <c r="Z1285" s="24"/>
      <c r="AA1285" s="24"/>
      <c r="AB1285" s="24"/>
      <c r="AC1285" s="24"/>
      <c r="AD1285" s="24"/>
      <c r="AE1285" s="24"/>
      <c r="AF1285" s="24"/>
      <c r="AG1285" s="24"/>
      <c r="AH1285" s="24"/>
      <c r="AI1285" s="24"/>
      <c r="AJ1285" s="24"/>
      <c r="AK1285" s="24"/>
      <c r="AL1285" s="24"/>
      <c r="AM1285" s="24"/>
      <c r="AN1285" s="24"/>
      <c r="AO1285" s="24"/>
      <c r="AP1285" s="24"/>
      <c r="AQ1285" s="24"/>
      <c r="AR1285" s="24"/>
      <c r="AS1285" s="24"/>
      <c r="AT1285" s="24"/>
      <c r="AU1285" s="24"/>
      <c r="AV1285" s="24"/>
      <c r="AW1285" s="24"/>
    </row>
    <row r="1286" spans="1:49" ht="18" customHeight="1">
      <c r="A1286" s="14"/>
      <c r="B1286" s="15"/>
      <c r="M1286" s="24"/>
      <c r="N1286" s="24"/>
      <c r="O1286" s="24"/>
      <c r="P1286" s="24"/>
      <c r="Q1286" s="24"/>
      <c r="R1286" s="24"/>
      <c r="S1286" s="24"/>
      <c r="T1286" s="24"/>
      <c r="U1286" s="24"/>
      <c r="V1286" s="24"/>
      <c r="W1286" s="24"/>
      <c r="X1286" s="24"/>
      <c r="Y1286" s="24"/>
      <c r="Z1286" s="24"/>
      <c r="AA1286" s="24"/>
      <c r="AB1286" s="24"/>
      <c r="AC1286" s="24"/>
      <c r="AD1286" s="24"/>
      <c r="AE1286" s="24"/>
      <c r="AF1286" s="24"/>
      <c r="AG1286" s="24"/>
      <c r="AH1286" s="24"/>
      <c r="AI1286" s="24"/>
      <c r="AJ1286" s="24"/>
      <c r="AK1286" s="24"/>
      <c r="AL1286" s="24"/>
      <c r="AM1286" s="24"/>
      <c r="AN1286" s="24"/>
      <c r="AO1286" s="24"/>
      <c r="AP1286" s="24"/>
      <c r="AQ1286" s="24"/>
      <c r="AR1286" s="24"/>
      <c r="AS1286" s="24"/>
      <c r="AT1286" s="24"/>
      <c r="AU1286" s="24"/>
      <c r="AV1286" s="24"/>
      <c r="AW1286" s="24"/>
    </row>
    <row r="1287" spans="1:49" ht="18" customHeight="1">
      <c r="A1287" s="14"/>
      <c r="B1287" s="15"/>
      <c r="M1287" s="24"/>
      <c r="N1287" s="24"/>
      <c r="O1287" s="24"/>
      <c r="P1287" s="24"/>
      <c r="Q1287" s="24"/>
      <c r="R1287" s="24"/>
      <c r="S1287" s="24"/>
      <c r="T1287" s="24"/>
      <c r="U1287" s="24"/>
      <c r="V1287" s="24"/>
      <c r="W1287" s="24"/>
      <c r="X1287" s="24"/>
      <c r="Y1287" s="24"/>
      <c r="Z1287" s="24"/>
      <c r="AA1287" s="24"/>
      <c r="AB1287" s="24"/>
      <c r="AC1287" s="24"/>
      <c r="AD1287" s="24"/>
      <c r="AE1287" s="24"/>
      <c r="AF1287" s="24"/>
      <c r="AG1287" s="24"/>
      <c r="AH1287" s="24"/>
      <c r="AI1287" s="24"/>
      <c r="AJ1287" s="24"/>
      <c r="AK1287" s="24"/>
      <c r="AL1287" s="24"/>
      <c r="AM1287" s="24"/>
      <c r="AN1287" s="24"/>
      <c r="AO1287" s="24"/>
      <c r="AP1287" s="24"/>
      <c r="AQ1287" s="24"/>
      <c r="AR1287" s="24"/>
      <c r="AS1287" s="24"/>
      <c r="AT1287" s="24"/>
      <c r="AU1287" s="24"/>
      <c r="AV1287" s="24"/>
      <c r="AW1287" s="24"/>
    </row>
    <row r="1288" spans="1:49" ht="18" customHeight="1">
      <c r="A1288" s="14"/>
      <c r="B1288" s="15"/>
      <c r="M1288" s="24"/>
      <c r="N1288" s="24"/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  <c r="Y1288" s="24"/>
      <c r="Z1288" s="24"/>
      <c r="AA1288" s="24"/>
      <c r="AB1288" s="24"/>
      <c r="AC1288" s="24"/>
      <c r="AD1288" s="24"/>
      <c r="AE1288" s="24"/>
      <c r="AF1288" s="24"/>
      <c r="AG1288" s="24"/>
      <c r="AH1288" s="24"/>
      <c r="AI1288" s="24"/>
      <c r="AJ1288" s="24"/>
      <c r="AK1288" s="24"/>
      <c r="AL1288" s="24"/>
      <c r="AM1288" s="24"/>
      <c r="AN1288" s="24"/>
      <c r="AO1288" s="24"/>
      <c r="AP1288" s="24"/>
      <c r="AQ1288" s="24"/>
      <c r="AR1288" s="24"/>
      <c r="AS1288" s="24"/>
      <c r="AT1288" s="24"/>
      <c r="AU1288" s="24"/>
      <c r="AV1288" s="24"/>
      <c r="AW1288" s="24"/>
    </row>
    <row r="1289" spans="1:49" ht="18" customHeight="1">
      <c r="A1289" s="14"/>
      <c r="B1289" s="15"/>
      <c r="M1289" s="24"/>
      <c r="N1289" s="24"/>
      <c r="O1289" s="24"/>
      <c r="P1289" s="24"/>
      <c r="Q1289" s="24"/>
      <c r="R1289" s="24"/>
      <c r="S1289" s="24"/>
      <c r="T1289" s="24"/>
      <c r="U1289" s="24"/>
      <c r="V1289" s="24"/>
      <c r="W1289" s="24"/>
      <c r="X1289" s="24"/>
      <c r="Y1289" s="24"/>
      <c r="Z1289" s="24"/>
      <c r="AA1289" s="24"/>
      <c r="AB1289" s="24"/>
      <c r="AC1289" s="24"/>
      <c r="AD1289" s="24"/>
      <c r="AE1289" s="24"/>
      <c r="AF1289" s="24"/>
      <c r="AG1289" s="24"/>
      <c r="AH1289" s="24"/>
      <c r="AI1289" s="24"/>
      <c r="AJ1289" s="24"/>
      <c r="AK1289" s="24"/>
      <c r="AL1289" s="24"/>
      <c r="AM1289" s="24"/>
      <c r="AN1289" s="24"/>
      <c r="AO1289" s="24"/>
      <c r="AP1289" s="24"/>
      <c r="AQ1289" s="24"/>
      <c r="AR1289" s="24"/>
      <c r="AS1289" s="24"/>
      <c r="AT1289" s="24"/>
      <c r="AU1289" s="24"/>
      <c r="AV1289" s="24"/>
      <c r="AW1289" s="24"/>
    </row>
    <row r="1290" spans="1:49" ht="18" customHeight="1">
      <c r="A1290" s="14"/>
      <c r="B1290" s="15"/>
      <c r="M1290" s="24"/>
      <c r="N1290" s="24"/>
      <c r="O1290" s="24"/>
      <c r="P1290" s="24"/>
      <c r="Q1290" s="24"/>
      <c r="R1290" s="24"/>
      <c r="S1290" s="24"/>
      <c r="T1290" s="24"/>
      <c r="U1290" s="24"/>
      <c r="V1290" s="24"/>
      <c r="W1290" s="24"/>
      <c r="X1290" s="24"/>
      <c r="Y1290" s="24"/>
      <c r="Z1290" s="24"/>
      <c r="AA1290" s="24"/>
      <c r="AB1290" s="24"/>
      <c r="AC1290" s="24"/>
      <c r="AD1290" s="24"/>
      <c r="AE1290" s="24"/>
      <c r="AF1290" s="24"/>
      <c r="AG1290" s="24"/>
      <c r="AH1290" s="24"/>
      <c r="AI1290" s="24"/>
      <c r="AJ1290" s="24"/>
      <c r="AK1290" s="24"/>
      <c r="AL1290" s="24"/>
      <c r="AM1290" s="24"/>
      <c r="AN1290" s="24"/>
      <c r="AO1290" s="24"/>
      <c r="AP1290" s="24"/>
      <c r="AQ1290" s="24"/>
      <c r="AR1290" s="24"/>
      <c r="AS1290" s="24"/>
      <c r="AT1290" s="24"/>
      <c r="AU1290" s="24"/>
      <c r="AV1290" s="24"/>
      <c r="AW1290" s="24"/>
    </row>
    <row r="1291" spans="1:49" ht="18" customHeight="1">
      <c r="A1291" s="14"/>
      <c r="B1291" s="15"/>
      <c r="M1291" s="24"/>
      <c r="N1291" s="24"/>
      <c r="O1291" s="24"/>
      <c r="P1291" s="24"/>
      <c r="Q1291" s="24"/>
      <c r="R1291" s="24"/>
      <c r="S1291" s="24"/>
      <c r="T1291" s="24"/>
      <c r="U1291" s="24"/>
      <c r="V1291" s="24"/>
      <c r="W1291" s="24"/>
      <c r="X1291" s="24"/>
      <c r="Y1291" s="24"/>
      <c r="Z1291" s="24"/>
      <c r="AA1291" s="24"/>
      <c r="AB1291" s="24"/>
      <c r="AC1291" s="24"/>
      <c r="AD1291" s="24"/>
      <c r="AE1291" s="24"/>
      <c r="AF1291" s="24"/>
      <c r="AG1291" s="24"/>
      <c r="AH1291" s="24"/>
      <c r="AI1291" s="24"/>
      <c r="AJ1291" s="24"/>
      <c r="AK1291" s="24"/>
      <c r="AL1291" s="24"/>
      <c r="AM1291" s="24"/>
      <c r="AN1291" s="24"/>
      <c r="AO1291" s="24"/>
      <c r="AP1291" s="24"/>
      <c r="AQ1291" s="24"/>
      <c r="AR1291" s="24"/>
      <c r="AS1291" s="24"/>
      <c r="AT1291" s="24"/>
      <c r="AU1291" s="24"/>
      <c r="AV1291" s="24"/>
      <c r="AW1291" s="24"/>
    </row>
    <row r="1292" spans="1:49" ht="18" customHeight="1">
      <c r="A1292" s="14"/>
      <c r="B1292" s="15"/>
      <c r="M1292" s="24"/>
      <c r="N1292" s="24"/>
      <c r="O1292" s="24"/>
      <c r="P1292" s="24"/>
      <c r="Q1292" s="24"/>
      <c r="R1292" s="24"/>
      <c r="S1292" s="24"/>
      <c r="T1292" s="24"/>
      <c r="U1292" s="24"/>
      <c r="V1292" s="24"/>
      <c r="W1292" s="24"/>
      <c r="X1292" s="24"/>
      <c r="Y1292" s="24"/>
      <c r="Z1292" s="24"/>
      <c r="AA1292" s="24"/>
      <c r="AB1292" s="24"/>
      <c r="AC1292" s="24"/>
      <c r="AD1292" s="24"/>
      <c r="AE1292" s="24"/>
      <c r="AF1292" s="24"/>
      <c r="AG1292" s="24"/>
      <c r="AH1292" s="24"/>
      <c r="AI1292" s="24"/>
      <c r="AJ1292" s="24"/>
      <c r="AK1292" s="24"/>
      <c r="AL1292" s="24"/>
      <c r="AM1292" s="24"/>
      <c r="AN1292" s="24"/>
      <c r="AO1292" s="24"/>
      <c r="AP1292" s="24"/>
      <c r="AQ1292" s="24"/>
      <c r="AR1292" s="24"/>
      <c r="AS1292" s="24"/>
      <c r="AT1292" s="24"/>
      <c r="AU1292" s="24"/>
      <c r="AV1292" s="24"/>
      <c r="AW1292" s="24"/>
    </row>
    <row r="1293" spans="1:49" ht="18" customHeight="1">
      <c r="A1293" s="14"/>
      <c r="B1293" s="15"/>
      <c r="M1293" s="24"/>
      <c r="N1293" s="24"/>
      <c r="O1293" s="24"/>
      <c r="P1293" s="24"/>
      <c r="Q1293" s="24"/>
      <c r="R1293" s="24"/>
      <c r="S1293" s="24"/>
      <c r="T1293" s="24"/>
      <c r="U1293" s="24"/>
      <c r="V1293" s="24"/>
      <c r="W1293" s="24"/>
      <c r="X1293" s="24"/>
      <c r="Y1293" s="24"/>
      <c r="Z1293" s="24"/>
      <c r="AA1293" s="24"/>
      <c r="AB1293" s="24"/>
      <c r="AC1293" s="24"/>
      <c r="AD1293" s="24"/>
      <c r="AE1293" s="24"/>
      <c r="AF1293" s="24"/>
      <c r="AG1293" s="24"/>
      <c r="AH1293" s="24"/>
      <c r="AI1293" s="24"/>
      <c r="AJ1293" s="24"/>
      <c r="AK1293" s="24"/>
      <c r="AL1293" s="24"/>
      <c r="AM1293" s="24"/>
      <c r="AN1293" s="24"/>
      <c r="AO1293" s="24"/>
      <c r="AP1293" s="24"/>
      <c r="AQ1293" s="24"/>
      <c r="AR1293" s="24"/>
      <c r="AS1293" s="24"/>
      <c r="AT1293" s="24"/>
      <c r="AU1293" s="24"/>
      <c r="AV1293" s="24"/>
      <c r="AW1293" s="24"/>
    </row>
    <row r="1294" spans="1:49" ht="18" customHeight="1">
      <c r="A1294" s="14"/>
      <c r="B1294" s="15"/>
      <c r="M1294" s="24"/>
      <c r="N1294" s="24"/>
      <c r="O1294" s="24"/>
      <c r="P1294" s="24"/>
      <c r="Q1294" s="24"/>
      <c r="R1294" s="24"/>
      <c r="S1294" s="24"/>
      <c r="T1294" s="24"/>
      <c r="U1294" s="24"/>
      <c r="V1294" s="24"/>
      <c r="W1294" s="24"/>
      <c r="X1294" s="24"/>
      <c r="Y1294" s="24"/>
      <c r="Z1294" s="24"/>
      <c r="AA1294" s="24"/>
      <c r="AB1294" s="24"/>
      <c r="AC1294" s="24"/>
      <c r="AD1294" s="24"/>
      <c r="AE1294" s="24"/>
      <c r="AF1294" s="24"/>
      <c r="AG1294" s="24"/>
      <c r="AH1294" s="24"/>
      <c r="AI1294" s="24"/>
      <c r="AJ1294" s="24"/>
      <c r="AK1294" s="24"/>
      <c r="AL1294" s="24"/>
      <c r="AM1294" s="24"/>
      <c r="AN1294" s="24"/>
      <c r="AO1294" s="24"/>
      <c r="AP1294" s="24"/>
      <c r="AQ1294" s="24"/>
      <c r="AR1294" s="24"/>
      <c r="AS1294" s="24"/>
      <c r="AT1294" s="24"/>
      <c r="AU1294" s="24"/>
      <c r="AV1294" s="24"/>
      <c r="AW1294" s="24"/>
    </row>
    <row r="1295" spans="1:49" ht="18" customHeight="1">
      <c r="A1295" s="14"/>
      <c r="B1295" s="15"/>
      <c r="M1295" s="24"/>
      <c r="N1295" s="24"/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  <c r="Y1295" s="24"/>
      <c r="Z1295" s="24"/>
      <c r="AA1295" s="24"/>
      <c r="AB1295" s="24"/>
      <c r="AC1295" s="24"/>
      <c r="AD1295" s="24"/>
      <c r="AE1295" s="24"/>
      <c r="AF1295" s="24"/>
      <c r="AG1295" s="24"/>
      <c r="AH1295" s="24"/>
      <c r="AI1295" s="24"/>
      <c r="AJ1295" s="24"/>
      <c r="AK1295" s="24"/>
      <c r="AL1295" s="24"/>
      <c r="AM1295" s="24"/>
      <c r="AN1295" s="24"/>
      <c r="AO1295" s="24"/>
      <c r="AP1295" s="24"/>
      <c r="AQ1295" s="24"/>
      <c r="AR1295" s="24"/>
      <c r="AS1295" s="24"/>
      <c r="AT1295" s="24"/>
      <c r="AU1295" s="24"/>
      <c r="AV1295" s="24"/>
      <c r="AW1295" s="24"/>
    </row>
    <row r="1296" spans="1:49" ht="18" customHeight="1">
      <c r="A1296" s="14"/>
      <c r="B1296" s="15"/>
      <c r="M1296" s="24"/>
      <c r="N1296" s="24"/>
      <c r="O1296" s="24"/>
      <c r="P1296" s="24"/>
      <c r="Q1296" s="24"/>
      <c r="R1296" s="24"/>
      <c r="S1296" s="24"/>
      <c r="T1296" s="24"/>
      <c r="U1296" s="24"/>
      <c r="V1296" s="24"/>
      <c r="W1296" s="24"/>
      <c r="X1296" s="24"/>
      <c r="Y1296" s="24"/>
      <c r="Z1296" s="24"/>
      <c r="AA1296" s="24"/>
      <c r="AB1296" s="24"/>
      <c r="AC1296" s="24"/>
      <c r="AD1296" s="24"/>
      <c r="AE1296" s="24"/>
      <c r="AF1296" s="24"/>
      <c r="AG1296" s="24"/>
      <c r="AH1296" s="24"/>
      <c r="AI1296" s="24"/>
      <c r="AJ1296" s="24"/>
      <c r="AK1296" s="24"/>
      <c r="AL1296" s="24"/>
      <c r="AM1296" s="24"/>
      <c r="AN1296" s="24"/>
      <c r="AO1296" s="24"/>
      <c r="AP1296" s="24"/>
      <c r="AQ1296" s="24"/>
      <c r="AR1296" s="24"/>
      <c r="AS1296" s="24"/>
      <c r="AT1296" s="24"/>
      <c r="AU1296" s="24"/>
      <c r="AV1296" s="24"/>
      <c r="AW1296" s="24"/>
    </row>
    <row r="1297" spans="1:49" ht="18" customHeight="1">
      <c r="A1297" s="14"/>
      <c r="B1297" s="15"/>
      <c r="M1297" s="24"/>
      <c r="N1297" s="24"/>
      <c r="O1297" s="24"/>
      <c r="P1297" s="24"/>
      <c r="Q1297" s="24"/>
      <c r="R1297" s="24"/>
      <c r="S1297" s="24"/>
      <c r="T1297" s="24"/>
      <c r="U1297" s="24"/>
      <c r="V1297" s="24"/>
      <c r="W1297" s="24"/>
      <c r="X1297" s="24"/>
      <c r="Y1297" s="24"/>
      <c r="Z1297" s="24"/>
      <c r="AA1297" s="24"/>
      <c r="AB1297" s="24"/>
      <c r="AC1297" s="24"/>
      <c r="AD1297" s="24"/>
      <c r="AE1297" s="24"/>
      <c r="AF1297" s="24"/>
      <c r="AG1297" s="24"/>
      <c r="AH1297" s="24"/>
      <c r="AI1297" s="24"/>
      <c r="AJ1297" s="24"/>
      <c r="AK1297" s="24"/>
      <c r="AL1297" s="24"/>
      <c r="AM1297" s="24"/>
      <c r="AN1297" s="24"/>
      <c r="AO1297" s="24"/>
      <c r="AP1297" s="24"/>
      <c r="AQ1297" s="24"/>
      <c r="AR1297" s="24"/>
      <c r="AS1297" s="24"/>
      <c r="AT1297" s="24"/>
      <c r="AU1297" s="24"/>
      <c r="AV1297" s="24"/>
      <c r="AW1297" s="24"/>
    </row>
    <row r="1298" spans="1:49" ht="18" customHeight="1">
      <c r="A1298" s="14"/>
      <c r="B1298" s="15"/>
      <c r="M1298" s="24"/>
      <c r="N1298" s="24"/>
      <c r="O1298" s="24"/>
      <c r="P1298" s="24"/>
      <c r="Q1298" s="24"/>
      <c r="R1298" s="24"/>
      <c r="S1298" s="24"/>
      <c r="T1298" s="24"/>
      <c r="U1298" s="24"/>
      <c r="V1298" s="24"/>
      <c r="W1298" s="24"/>
      <c r="X1298" s="24"/>
      <c r="Y1298" s="24"/>
      <c r="Z1298" s="24"/>
      <c r="AA1298" s="24"/>
      <c r="AB1298" s="24"/>
      <c r="AC1298" s="24"/>
      <c r="AD1298" s="24"/>
      <c r="AE1298" s="24"/>
      <c r="AF1298" s="24"/>
      <c r="AG1298" s="24"/>
      <c r="AH1298" s="24"/>
      <c r="AI1298" s="24"/>
      <c r="AJ1298" s="24"/>
      <c r="AK1298" s="24"/>
      <c r="AL1298" s="24"/>
      <c r="AM1298" s="24"/>
      <c r="AN1298" s="24"/>
      <c r="AO1298" s="24"/>
      <c r="AP1298" s="24"/>
      <c r="AQ1298" s="24"/>
      <c r="AR1298" s="24"/>
      <c r="AS1298" s="24"/>
      <c r="AT1298" s="24"/>
      <c r="AU1298" s="24"/>
      <c r="AV1298" s="24"/>
      <c r="AW1298" s="24"/>
    </row>
    <row r="1299" spans="1:49" ht="18" customHeight="1">
      <c r="A1299" s="14"/>
      <c r="B1299" s="15"/>
      <c r="M1299" s="24"/>
      <c r="N1299" s="24"/>
      <c r="O1299" s="24"/>
      <c r="P1299" s="24"/>
      <c r="Q1299" s="24"/>
      <c r="R1299" s="24"/>
      <c r="S1299" s="24"/>
      <c r="T1299" s="24"/>
      <c r="U1299" s="24"/>
      <c r="V1299" s="24"/>
      <c r="W1299" s="24"/>
      <c r="X1299" s="24"/>
      <c r="Y1299" s="24"/>
      <c r="Z1299" s="24"/>
      <c r="AA1299" s="24"/>
      <c r="AB1299" s="24"/>
      <c r="AC1299" s="24"/>
      <c r="AD1299" s="24"/>
      <c r="AE1299" s="24"/>
      <c r="AF1299" s="24"/>
      <c r="AG1299" s="24"/>
      <c r="AH1299" s="24"/>
      <c r="AI1299" s="24"/>
      <c r="AJ1299" s="24"/>
      <c r="AK1299" s="24"/>
      <c r="AL1299" s="24"/>
      <c r="AM1299" s="24"/>
      <c r="AN1299" s="24"/>
      <c r="AO1299" s="24"/>
      <c r="AP1299" s="24"/>
      <c r="AQ1299" s="24"/>
      <c r="AR1299" s="24"/>
      <c r="AS1299" s="24"/>
      <c r="AT1299" s="24"/>
      <c r="AU1299" s="24"/>
      <c r="AV1299" s="24"/>
      <c r="AW1299" s="24"/>
    </row>
    <row r="1300" spans="1:49" ht="18" customHeight="1">
      <c r="A1300" s="14"/>
      <c r="B1300" s="15"/>
      <c r="M1300" s="24"/>
      <c r="N1300" s="24"/>
      <c r="O1300" s="24"/>
      <c r="P1300" s="24"/>
      <c r="Q1300" s="24"/>
      <c r="R1300" s="24"/>
      <c r="S1300" s="24"/>
      <c r="T1300" s="24"/>
      <c r="U1300" s="24"/>
      <c r="V1300" s="24"/>
      <c r="W1300" s="24"/>
      <c r="X1300" s="24"/>
      <c r="Y1300" s="24"/>
      <c r="Z1300" s="24"/>
      <c r="AA1300" s="24"/>
      <c r="AB1300" s="24"/>
      <c r="AC1300" s="24"/>
      <c r="AD1300" s="24"/>
      <c r="AE1300" s="24"/>
      <c r="AF1300" s="24"/>
      <c r="AG1300" s="24"/>
      <c r="AH1300" s="24"/>
      <c r="AI1300" s="24"/>
      <c r="AJ1300" s="24"/>
      <c r="AK1300" s="24"/>
      <c r="AL1300" s="24"/>
      <c r="AM1300" s="24"/>
      <c r="AN1300" s="24"/>
      <c r="AO1300" s="24"/>
      <c r="AP1300" s="24"/>
      <c r="AQ1300" s="24"/>
      <c r="AR1300" s="24"/>
      <c r="AS1300" s="24"/>
      <c r="AT1300" s="24"/>
      <c r="AU1300" s="24"/>
      <c r="AV1300" s="24"/>
      <c r="AW1300" s="24"/>
    </row>
    <row r="1301" spans="1:49" ht="18" customHeight="1">
      <c r="A1301" s="14"/>
      <c r="B1301" s="15"/>
      <c r="M1301" s="24"/>
      <c r="N1301" s="24"/>
      <c r="O1301" s="24"/>
      <c r="P1301" s="24"/>
      <c r="Q1301" s="24"/>
      <c r="R1301" s="24"/>
      <c r="S1301" s="24"/>
      <c r="T1301" s="24"/>
      <c r="U1301" s="24"/>
      <c r="V1301" s="24"/>
      <c r="W1301" s="24"/>
      <c r="X1301" s="24"/>
      <c r="Y1301" s="24"/>
      <c r="Z1301" s="24"/>
      <c r="AA1301" s="24"/>
      <c r="AB1301" s="24"/>
      <c r="AC1301" s="24"/>
      <c r="AD1301" s="24"/>
      <c r="AE1301" s="24"/>
      <c r="AF1301" s="24"/>
      <c r="AG1301" s="24"/>
      <c r="AH1301" s="24"/>
      <c r="AI1301" s="24"/>
      <c r="AJ1301" s="24"/>
      <c r="AK1301" s="24"/>
      <c r="AL1301" s="24"/>
      <c r="AM1301" s="24"/>
      <c r="AN1301" s="24"/>
      <c r="AO1301" s="24"/>
      <c r="AP1301" s="24"/>
      <c r="AQ1301" s="24"/>
      <c r="AR1301" s="24"/>
      <c r="AS1301" s="24"/>
      <c r="AT1301" s="24"/>
      <c r="AU1301" s="24"/>
      <c r="AV1301" s="24"/>
      <c r="AW1301" s="24"/>
    </row>
    <row r="1302" spans="1:49" ht="18" customHeight="1">
      <c r="A1302" s="14"/>
      <c r="B1302" s="15"/>
      <c r="M1302" s="24"/>
      <c r="N1302" s="24"/>
      <c r="O1302" s="24"/>
      <c r="P1302" s="24"/>
      <c r="Q1302" s="24"/>
      <c r="R1302" s="24"/>
      <c r="S1302" s="24"/>
      <c r="T1302" s="24"/>
      <c r="U1302" s="24"/>
      <c r="V1302" s="24"/>
      <c r="W1302" s="24"/>
      <c r="X1302" s="24"/>
      <c r="Y1302" s="24"/>
      <c r="Z1302" s="24"/>
      <c r="AA1302" s="24"/>
      <c r="AB1302" s="24"/>
      <c r="AC1302" s="24"/>
      <c r="AD1302" s="24"/>
      <c r="AE1302" s="24"/>
      <c r="AF1302" s="24"/>
      <c r="AG1302" s="24"/>
      <c r="AH1302" s="24"/>
      <c r="AI1302" s="24"/>
      <c r="AJ1302" s="24"/>
      <c r="AK1302" s="24"/>
      <c r="AL1302" s="24"/>
      <c r="AM1302" s="24"/>
      <c r="AN1302" s="24"/>
      <c r="AO1302" s="24"/>
      <c r="AP1302" s="24"/>
      <c r="AQ1302" s="24"/>
      <c r="AR1302" s="24"/>
      <c r="AS1302" s="24"/>
      <c r="AT1302" s="24"/>
      <c r="AU1302" s="24"/>
      <c r="AV1302" s="24"/>
      <c r="AW1302" s="24"/>
    </row>
    <row r="1303" spans="1:49" ht="18" customHeight="1">
      <c r="A1303" s="14"/>
      <c r="B1303" s="15"/>
      <c r="M1303" s="24"/>
      <c r="N1303" s="24"/>
      <c r="O1303" s="24"/>
      <c r="P1303" s="24"/>
      <c r="Q1303" s="24"/>
      <c r="R1303" s="24"/>
      <c r="S1303" s="24"/>
      <c r="T1303" s="24"/>
      <c r="U1303" s="24"/>
      <c r="V1303" s="24"/>
      <c r="W1303" s="24"/>
      <c r="X1303" s="24"/>
      <c r="Y1303" s="24"/>
      <c r="Z1303" s="24"/>
      <c r="AA1303" s="24"/>
      <c r="AB1303" s="24"/>
      <c r="AC1303" s="24"/>
      <c r="AD1303" s="24"/>
      <c r="AE1303" s="24"/>
      <c r="AF1303" s="24"/>
      <c r="AG1303" s="24"/>
      <c r="AH1303" s="24"/>
      <c r="AI1303" s="24"/>
      <c r="AJ1303" s="24"/>
      <c r="AK1303" s="24"/>
      <c r="AL1303" s="24"/>
      <c r="AM1303" s="24"/>
      <c r="AN1303" s="24"/>
      <c r="AO1303" s="24"/>
      <c r="AP1303" s="24"/>
      <c r="AQ1303" s="24"/>
      <c r="AR1303" s="24"/>
      <c r="AS1303" s="24"/>
      <c r="AT1303" s="24"/>
      <c r="AU1303" s="24"/>
      <c r="AV1303" s="24"/>
      <c r="AW1303" s="24"/>
    </row>
    <row r="1304" spans="1:49" ht="18" customHeight="1">
      <c r="A1304" s="14"/>
      <c r="B1304" s="15"/>
      <c r="M1304" s="24"/>
      <c r="N1304" s="24"/>
      <c r="O1304" s="24"/>
      <c r="P1304" s="24"/>
      <c r="Q1304" s="24"/>
      <c r="R1304" s="24"/>
      <c r="S1304" s="24"/>
      <c r="T1304" s="24"/>
      <c r="U1304" s="24"/>
      <c r="V1304" s="24"/>
      <c r="W1304" s="24"/>
      <c r="X1304" s="24"/>
      <c r="Y1304" s="24"/>
      <c r="Z1304" s="24"/>
      <c r="AA1304" s="24"/>
      <c r="AB1304" s="24"/>
      <c r="AC1304" s="24"/>
      <c r="AD1304" s="24"/>
      <c r="AE1304" s="24"/>
      <c r="AF1304" s="24"/>
      <c r="AG1304" s="24"/>
      <c r="AH1304" s="24"/>
      <c r="AI1304" s="24"/>
      <c r="AJ1304" s="24"/>
      <c r="AK1304" s="24"/>
      <c r="AL1304" s="24"/>
      <c r="AM1304" s="24"/>
      <c r="AN1304" s="24"/>
      <c r="AO1304" s="24"/>
      <c r="AP1304" s="24"/>
      <c r="AQ1304" s="24"/>
      <c r="AR1304" s="24"/>
      <c r="AS1304" s="24"/>
      <c r="AT1304" s="24"/>
      <c r="AU1304" s="24"/>
      <c r="AV1304" s="24"/>
      <c r="AW1304" s="24"/>
    </row>
    <row r="1305" spans="1:49" ht="18" customHeight="1">
      <c r="A1305" s="14"/>
      <c r="B1305" s="15"/>
      <c r="M1305" s="24"/>
      <c r="N1305" s="24"/>
      <c r="O1305" s="24"/>
      <c r="P1305" s="24"/>
      <c r="Q1305" s="24"/>
      <c r="R1305" s="24"/>
      <c r="S1305" s="24"/>
      <c r="T1305" s="24"/>
      <c r="U1305" s="24"/>
      <c r="V1305" s="24"/>
      <c r="W1305" s="24"/>
      <c r="X1305" s="24"/>
      <c r="Y1305" s="24"/>
      <c r="Z1305" s="24"/>
      <c r="AA1305" s="24"/>
      <c r="AB1305" s="24"/>
      <c r="AC1305" s="24"/>
      <c r="AD1305" s="24"/>
      <c r="AE1305" s="24"/>
      <c r="AF1305" s="24"/>
      <c r="AG1305" s="24"/>
      <c r="AH1305" s="24"/>
      <c r="AI1305" s="24"/>
      <c r="AJ1305" s="24"/>
      <c r="AK1305" s="24"/>
      <c r="AL1305" s="24"/>
      <c r="AM1305" s="24"/>
      <c r="AN1305" s="24"/>
      <c r="AO1305" s="24"/>
      <c r="AP1305" s="24"/>
      <c r="AQ1305" s="24"/>
      <c r="AR1305" s="24"/>
      <c r="AS1305" s="24"/>
      <c r="AT1305" s="24"/>
      <c r="AU1305" s="24"/>
      <c r="AV1305" s="24"/>
      <c r="AW1305" s="24"/>
    </row>
    <row r="1306" spans="1:49" ht="18" customHeight="1">
      <c r="A1306" s="14"/>
      <c r="B1306" s="15"/>
      <c r="M1306" s="24"/>
      <c r="N1306" s="24"/>
      <c r="O1306" s="24"/>
      <c r="P1306" s="24"/>
      <c r="Q1306" s="24"/>
      <c r="R1306" s="24"/>
      <c r="S1306" s="24"/>
      <c r="T1306" s="24"/>
      <c r="U1306" s="24"/>
      <c r="V1306" s="24"/>
      <c r="W1306" s="24"/>
      <c r="X1306" s="24"/>
      <c r="Y1306" s="24"/>
      <c r="Z1306" s="24"/>
      <c r="AA1306" s="24"/>
      <c r="AB1306" s="24"/>
      <c r="AC1306" s="24"/>
      <c r="AD1306" s="24"/>
      <c r="AE1306" s="24"/>
      <c r="AF1306" s="24"/>
      <c r="AG1306" s="24"/>
      <c r="AH1306" s="24"/>
      <c r="AI1306" s="24"/>
      <c r="AJ1306" s="24"/>
      <c r="AK1306" s="24"/>
      <c r="AL1306" s="24"/>
      <c r="AM1306" s="24"/>
      <c r="AN1306" s="24"/>
      <c r="AO1306" s="24"/>
      <c r="AP1306" s="24"/>
      <c r="AQ1306" s="24"/>
      <c r="AR1306" s="24"/>
      <c r="AS1306" s="24"/>
      <c r="AT1306" s="24"/>
      <c r="AU1306" s="24"/>
      <c r="AV1306" s="24"/>
      <c r="AW1306" s="24"/>
    </row>
    <row r="1307" spans="1:49" ht="18" customHeight="1">
      <c r="A1307" s="14"/>
      <c r="B1307" s="15"/>
      <c r="M1307" s="24"/>
      <c r="N1307" s="24"/>
      <c r="O1307" s="24"/>
      <c r="P1307" s="24"/>
      <c r="Q1307" s="24"/>
      <c r="R1307" s="24"/>
      <c r="S1307" s="24"/>
      <c r="T1307" s="24"/>
      <c r="U1307" s="24"/>
      <c r="V1307" s="24"/>
      <c r="W1307" s="24"/>
      <c r="X1307" s="24"/>
      <c r="Y1307" s="24"/>
      <c r="Z1307" s="24"/>
      <c r="AA1307" s="24"/>
      <c r="AB1307" s="24"/>
      <c r="AC1307" s="24"/>
      <c r="AD1307" s="24"/>
      <c r="AE1307" s="24"/>
      <c r="AF1307" s="24"/>
      <c r="AG1307" s="24"/>
      <c r="AH1307" s="24"/>
      <c r="AI1307" s="24"/>
      <c r="AJ1307" s="24"/>
      <c r="AK1307" s="24"/>
      <c r="AL1307" s="24"/>
      <c r="AM1307" s="24"/>
      <c r="AN1307" s="24"/>
      <c r="AO1307" s="24"/>
      <c r="AP1307" s="24"/>
      <c r="AQ1307" s="24"/>
      <c r="AR1307" s="24"/>
      <c r="AS1307" s="24"/>
      <c r="AT1307" s="24"/>
      <c r="AU1307" s="24"/>
      <c r="AV1307" s="24"/>
      <c r="AW1307" s="24"/>
    </row>
    <row r="1308" spans="1:49" ht="18" customHeight="1">
      <c r="A1308" s="14"/>
      <c r="B1308" s="15"/>
      <c r="M1308" s="24"/>
      <c r="N1308" s="24"/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  <c r="Y1308" s="24"/>
      <c r="Z1308" s="24"/>
      <c r="AA1308" s="24"/>
      <c r="AB1308" s="24"/>
      <c r="AC1308" s="24"/>
      <c r="AD1308" s="24"/>
      <c r="AE1308" s="24"/>
      <c r="AF1308" s="24"/>
      <c r="AG1308" s="24"/>
      <c r="AH1308" s="24"/>
      <c r="AI1308" s="24"/>
      <c r="AJ1308" s="24"/>
      <c r="AK1308" s="24"/>
      <c r="AL1308" s="24"/>
      <c r="AM1308" s="24"/>
      <c r="AN1308" s="24"/>
      <c r="AO1308" s="24"/>
      <c r="AP1308" s="24"/>
      <c r="AQ1308" s="24"/>
      <c r="AR1308" s="24"/>
      <c r="AS1308" s="24"/>
      <c r="AT1308" s="24"/>
      <c r="AU1308" s="24"/>
      <c r="AV1308" s="24"/>
      <c r="AW1308" s="24"/>
    </row>
    <row r="1309" spans="1:49" ht="18" customHeight="1">
      <c r="A1309" s="14"/>
      <c r="B1309" s="15"/>
      <c r="M1309" s="24"/>
      <c r="N1309" s="24"/>
      <c r="O1309" s="24"/>
      <c r="P1309" s="24"/>
      <c r="Q1309" s="24"/>
      <c r="R1309" s="24"/>
      <c r="S1309" s="24"/>
      <c r="T1309" s="24"/>
      <c r="U1309" s="24"/>
      <c r="V1309" s="24"/>
      <c r="W1309" s="24"/>
      <c r="X1309" s="24"/>
      <c r="Y1309" s="24"/>
      <c r="Z1309" s="24"/>
      <c r="AA1309" s="24"/>
      <c r="AB1309" s="24"/>
      <c r="AC1309" s="24"/>
      <c r="AD1309" s="24"/>
      <c r="AE1309" s="24"/>
      <c r="AF1309" s="24"/>
      <c r="AG1309" s="24"/>
      <c r="AH1309" s="24"/>
      <c r="AI1309" s="24"/>
      <c r="AJ1309" s="24"/>
      <c r="AK1309" s="24"/>
      <c r="AL1309" s="24"/>
      <c r="AM1309" s="24"/>
      <c r="AN1309" s="24"/>
      <c r="AO1309" s="24"/>
      <c r="AP1309" s="24"/>
      <c r="AQ1309" s="24"/>
      <c r="AR1309" s="24"/>
      <c r="AS1309" s="24"/>
      <c r="AT1309" s="24"/>
      <c r="AU1309" s="24"/>
      <c r="AV1309" s="24"/>
      <c r="AW1309" s="24"/>
    </row>
    <row r="1310" spans="1:49" ht="18" customHeight="1">
      <c r="A1310" s="14"/>
      <c r="B1310" s="15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</row>
    <row r="1311" spans="1:49" ht="18" customHeight="1">
      <c r="A1311" s="14"/>
      <c r="B1311" s="15"/>
      <c r="M1311" s="24"/>
      <c r="N1311" s="24"/>
      <c r="O1311" s="24"/>
      <c r="P1311" s="24"/>
      <c r="Q1311" s="24"/>
      <c r="R1311" s="24"/>
      <c r="S1311" s="24"/>
      <c r="T1311" s="24"/>
      <c r="U1311" s="24"/>
      <c r="V1311" s="24"/>
      <c r="W1311" s="24"/>
      <c r="X1311" s="24"/>
      <c r="Y1311" s="24"/>
      <c r="Z1311" s="24"/>
      <c r="AA1311" s="24"/>
      <c r="AB1311" s="24"/>
      <c r="AC1311" s="24"/>
      <c r="AD1311" s="24"/>
      <c r="AE1311" s="24"/>
      <c r="AF1311" s="24"/>
      <c r="AG1311" s="24"/>
      <c r="AH1311" s="24"/>
      <c r="AI1311" s="24"/>
      <c r="AJ1311" s="24"/>
      <c r="AK1311" s="24"/>
      <c r="AL1311" s="24"/>
      <c r="AM1311" s="24"/>
      <c r="AN1311" s="24"/>
      <c r="AO1311" s="24"/>
      <c r="AP1311" s="24"/>
      <c r="AQ1311" s="24"/>
      <c r="AR1311" s="24"/>
      <c r="AS1311" s="24"/>
      <c r="AT1311" s="24"/>
      <c r="AU1311" s="24"/>
      <c r="AV1311" s="24"/>
      <c r="AW1311" s="24"/>
    </row>
    <row r="1312" spans="1:49" ht="18" customHeight="1">
      <c r="A1312" s="14"/>
      <c r="B1312" s="15"/>
      <c r="M1312" s="24"/>
      <c r="N1312" s="24"/>
      <c r="O1312" s="24"/>
      <c r="P1312" s="24"/>
      <c r="Q1312" s="24"/>
      <c r="R1312" s="24"/>
      <c r="S1312" s="24"/>
      <c r="T1312" s="24"/>
      <c r="U1312" s="24"/>
      <c r="V1312" s="24"/>
      <c r="W1312" s="24"/>
      <c r="X1312" s="24"/>
      <c r="Y1312" s="24"/>
      <c r="Z1312" s="24"/>
      <c r="AA1312" s="24"/>
      <c r="AB1312" s="24"/>
      <c r="AC1312" s="24"/>
      <c r="AD1312" s="24"/>
      <c r="AE1312" s="24"/>
      <c r="AF1312" s="24"/>
      <c r="AG1312" s="24"/>
      <c r="AH1312" s="24"/>
      <c r="AI1312" s="24"/>
      <c r="AJ1312" s="24"/>
      <c r="AK1312" s="24"/>
      <c r="AL1312" s="24"/>
      <c r="AM1312" s="24"/>
      <c r="AN1312" s="24"/>
      <c r="AO1312" s="24"/>
      <c r="AP1312" s="24"/>
      <c r="AQ1312" s="24"/>
      <c r="AR1312" s="24"/>
      <c r="AS1312" s="24"/>
      <c r="AT1312" s="24"/>
      <c r="AU1312" s="24"/>
      <c r="AV1312" s="24"/>
      <c r="AW1312" s="24"/>
    </row>
    <row r="1313" spans="1:49" ht="18" customHeight="1">
      <c r="A1313" s="14"/>
      <c r="B1313" s="15"/>
      <c r="M1313" s="24"/>
      <c r="N1313" s="24"/>
      <c r="O1313" s="24"/>
      <c r="P1313" s="24"/>
      <c r="Q1313" s="24"/>
      <c r="R1313" s="24"/>
      <c r="S1313" s="24"/>
      <c r="T1313" s="24"/>
      <c r="U1313" s="24"/>
      <c r="V1313" s="24"/>
      <c r="W1313" s="24"/>
      <c r="X1313" s="24"/>
      <c r="Y1313" s="24"/>
      <c r="Z1313" s="24"/>
      <c r="AA1313" s="24"/>
      <c r="AB1313" s="24"/>
      <c r="AC1313" s="24"/>
      <c r="AD1313" s="24"/>
      <c r="AE1313" s="24"/>
      <c r="AF1313" s="24"/>
      <c r="AG1313" s="24"/>
      <c r="AH1313" s="24"/>
      <c r="AI1313" s="24"/>
      <c r="AJ1313" s="24"/>
      <c r="AK1313" s="24"/>
      <c r="AL1313" s="24"/>
      <c r="AM1313" s="24"/>
      <c r="AN1313" s="24"/>
      <c r="AO1313" s="24"/>
      <c r="AP1313" s="24"/>
      <c r="AQ1313" s="24"/>
      <c r="AR1313" s="24"/>
      <c r="AS1313" s="24"/>
      <c r="AT1313" s="24"/>
      <c r="AU1313" s="24"/>
      <c r="AV1313" s="24"/>
      <c r="AW1313" s="24"/>
    </row>
    <row r="1314" spans="1:49" ht="18" customHeight="1">
      <c r="A1314" s="14"/>
      <c r="B1314" s="15"/>
      <c r="M1314" s="24"/>
      <c r="N1314" s="24"/>
      <c r="O1314" s="24"/>
      <c r="P1314" s="24"/>
      <c r="Q1314" s="24"/>
      <c r="R1314" s="24"/>
      <c r="S1314" s="24"/>
      <c r="T1314" s="24"/>
      <c r="U1314" s="24"/>
      <c r="V1314" s="24"/>
      <c r="W1314" s="24"/>
      <c r="X1314" s="24"/>
      <c r="Y1314" s="24"/>
      <c r="Z1314" s="24"/>
      <c r="AA1314" s="24"/>
      <c r="AB1314" s="24"/>
      <c r="AC1314" s="24"/>
      <c r="AD1314" s="24"/>
      <c r="AE1314" s="24"/>
      <c r="AF1314" s="24"/>
      <c r="AG1314" s="24"/>
      <c r="AH1314" s="24"/>
      <c r="AI1314" s="24"/>
      <c r="AJ1314" s="24"/>
      <c r="AK1314" s="24"/>
      <c r="AL1314" s="24"/>
      <c r="AM1314" s="24"/>
      <c r="AN1314" s="24"/>
      <c r="AO1314" s="24"/>
      <c r="AP1314" s="24"/>
      <c r="AQ1314" s="24"/>
      <c r="AR1314" s="24"/>
      <c r="AS1314" s="24"/>
      <c r="AT1314" s="24"/>
      <c r="AU1314" s="24"/>
      <c r="AV1314" s="24"/>
      <c r="AW1314" s="24"/>
    </row>
    <row r="1315" spans="1:49" ht="18" customHeight="1">
      <c r="A1315" s="14"/>
      <c r="B1315" s="15"/>
      <c r="M1315" s="24"/>
      <c r="N1315" s="24"/>
      <c r="O1315" s="24"/>
      <c r="P1315" s="24"/>
      <c r="Q1315" s="24"/>
      <c r="R1315" s="24"/>
      <c r="S1315" s="24"/>
      <c r="T1315" s="24"/>
      <c r="U1315" s="24"/>
      <c r="V1315" s="24"/>
      <c r="W1315" s="24"/>
      <c r="X1315" s="24"/>
      <c r="Y1315" s="24"/>
      <c r="Z1315" s="24"/>
      <c r="AA1315" s="24"/>
      <c r="AB1315" s="24"/>
      <c r="AC1315" s="24"/>
      <c r="AD1315" s="24"/>
      <c r="AE1315" s="24"/>
      <c r="AF1315" s="24"/>
      <c r="AG1315" s="24"/>
      <c r="AH1315" s="24"/>
      <c r="AI1315" s="24"/>
      <c r="AJ1315" s="24"/>
      <c r="AK1315" s="24"/>
      <c r="AL1315" s="24"/>
      <c r="AM1315" s="24"/>
      <c r="AN1315" s="24"/>
      <c r="AO1315" s="24"/>
      <c r="AP1315" s="24"/>
      <c r="AQ1315" s="24"/>
      <c r="AR1315" s="24"/>
      <c r="AS1315" s="24"/>
      <c r="AT1315" s="24"/>
      <c r="AU1315" s="24"/>
      <c r="AV1315" s="24"/>
      <c r="AW1315" s="24"/>
    </row>
    <row r="1316" spans="1:49" ht="18" customHeight="1">
      <c r="A1316" s="14"/>
      <c r="B1316" s="15"/>
      <c r="M1316" s="24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  <c r="Y1316" s="24"/>
      <c r="Z1316" s="24"/>
      <c r="AA1316" s="24"/>
      <c r="AB1316" s="24"/>
      <c r="AC1316" s="24"/>
      <c r="AD1316" s="24"/>
      <c r="AE1316" s="24"/>
      <c r="AF1316" s="24"/>
      <c r="AG1316" s="24"/>
      <c r="AH1316" s="24"/>
      <c r="AI1316" s="24"/>
      <c r="AJ1316" s="24"/>
      <c r="AK1316" s="24"/>
      <c r="AL1316" s="24"/>
      <c r="AM1316" s="24"/>
      <c r="AN1316" s="24"/>
      <c r="AO1316" s="24"/>
      <c r="AP1316" s="24"/>
      <c r="AQ1316" s="24"/>
      <c r="AR1316" s="24"/>
      <c r="AS1316" s="24"/>
      <c r="AT1316" s="24"/>
      <c r="AU1316" s="24"/>
      <c r="AV1316" s="24"/>
      <c r="AW1316" s="24"/>
    </row>
    <row r="1317" spans="1:49" ht="18" customHeight="1">
      <c r="A1317" s="14"/>
      <c r="B1317" s="15"/>
      <c r="M1317" s="24"/>
      <c r="N1317" s="24"/>
      <c r="O1317" s="24"/>
      <c r="P1317" s="24"/>
      <c r="Q1317" s="24"/>
      <c r="R1317" s="24"/>
      <c r="S1317" s="24"/>
      <c r="T1317" s="24"/>
      <c r="U1317" s="24"/>
      <c r="V1317" s="24"/>
      <c r="W1317" s="24"/>
      <c r="X1317" s="24"/>
      <c r="Y1317" s="24"/>
      <c r="Z1317" s="24"/>
      <c r="AA1317" s="24"/>
      <c r="AB1317" s="24"/>
      <c r="AC1317" s="24"/>
      <c r="AD1317" s="24"/>
      <c r="AE1317" s="24"/>
      <c r="AF1317" s="24"/>
      <c r="AG1317" s="24"/>
      <c r="AH1317" s="24"/>
      <c r="AI1317" s="24"/>
      <c r="AJ1317" s="24"/>
      <c r="AK1317" s="24"/>
      <c r="AL1317" s="24"/>
      <c r="AM1317" s="24"/>
      <c r="AN1317" s="24"/>
      <c r="AO1317" s="24"/>
      <c r="AP1317" s="24"/>
      <c r="AQ1317" s="24"/>
      <c r="AR1317" s="24"/>
      <c r="AS1317" s="24"/>
      <c r="AT1317" s="24"/>
      <c r="AU1317" s="24"/>
      <c r="AV1317" s="24"/>
      <c r="AW1317" s="24"/>
    </row>
    <row r="1318" spans="1:49" ht="18" customHeight="1">
      <c r="A1318" s="14"/>
      <c r="B1318" s="15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  <c r="AJ1318" s="24"/>
      <c r="AK1318" s="24"/>
      <c r="AL1318" s="24"/>
      <c r="AM1318" s="24"/>
      <c r="AN1318" s="24"/>
      <c r="AO1318" s="24"/>
      <c r="AP1318" s="24"/>
      <c r="AQ1318" s="24"/>
      <c r="AR1318" s="24"/>
      <c r="AS1318" s="24"/>
      <c r="AT1318" s="24"/>
      <c r="AU1318" s="24"/>
      <c r="AW1318" s="24"/>
    </row>
    <row r="1319" spans="1:49" ht="18" customHeight="1">
      <c r="A1319" s="14"/>
      <c r="B1319" s="15"/>
      <c r="M1319" s="24"/>
      <c r="N1319" s="24"/>
      <c r="O1319" s="24"/>
      <c r="P1319" s="24"/>
      <c r="Q1319" s="24"/>
      <c r="R1319" s="24"/>
      <c r="S1319" s="24"/>
      <c r="T1319" s="24"/>
      <c r="U1319" s="24"/>
      <c r="V1319" s="24"/>
      <c r="W1319" s="24"/>
      <c r="X1319" s="24"/>
      <c r="Y1319" s="24"/>
      <c r="Z1319" s="24"/>
      <c r="AA1319" s="24"/>
      <c r="AB1319" s="24"/>
      <c r="AC1319" s="24"/>
      <c r="AD1319" s="24"/>
      <c r="AE1319" s="24"/>
      <c r="AF1319" s="24"/>
      <c r="AG1319" s="24"/>
      <c r="AH1319" s="24"/>
      <c r="AI1319" s="24"/>
      <c r="AJ1319" s="24"/>
      <c r="AK1319" s="24"/>
      <c r="AL1319" s="24"/>
      <c r="AM1319" s="24"/>
      <c r="AN1319" s="24"/>
      <c r="AO1319" s="24"/>
      <c r="AP1319" s="24"/>
      <c r="AQ1319" s="24"/>
      <c r="AR1319" s="24"/>
      <c r="AS1319" s="24"/>
      <c r="AT1319" s="24"/>
      <c r="AU1319" s="24"/>
      <c r="AW1319" s="24"/>
    </row>
    <row r="1320" spans="1:49" ht="18" customHeight="1">
      <c r="A1320" s="14"/>
      <c r="B1320" s="15"/>
      <c r="M1320" s="24"/>
      <c r="N1320" s="24"/>
      <c r="O1320" s="24"/>
      <c r="P1320" s="24"/>
      <c r="Q1320" s="24"/>
      <c r="R1320" s="24"/>
      <c r="S1320" s="24"/>
      <c r="T1320" s="24"/>
      <c r="U1320" s="24"/>
      <c r="V1320" s="24"/>
      <c r="W1320" s="24"/>
      <c r="X1320" s="24"/>
      <c r="Y1320" s="24"/>
      <c r="Z1320" s="24"/>
      <c r="AA1320" s="24"/>
      <c r="AB1320" s="24"/>
      <c r="AC1320" s="24"/>
      <c r="AD1320" s="24"/>
      <c r="AE1320" s="24"/>
      <c r="AF1320" s="24"/>
      <c r="AG1320" s="24"/>
      <c r="AH1320" s="24"/>
      <c r="AI1320" s="24"/>
      <c r="AJ1320" s="24"/>
      <c r="AK1320" s="24"/>
      <c r="AL1320" s="24"/>
      <c r="AM1320" s="24"/>
      <c r="AN1320" s="24"/>
      <c r="AO1320" s="24"/>
      <c r="AP1320" s="24"/>
      <c r="AQ1320" s="24"/>
      <c r="AR1320" s="24"/>
      <c r="AS1320" s="24"/>
      <c r="AT1320" s="24"/>
      <c r="AU1320" s="24"/>
      <c r="AW1320" s="24"/>
    </row>
    <row r="1321" spans="1:49" ht="18" customHeight="1">
      <c r="A1321" s="14"/>
      <c r="B1321" s="15"/>
      <c r="M1321" s="24"/>
      <c r="N1321" s="24"/>
      <c r="O1321" s="24"/>
      <c r="P1321" s="24"/>
      <c r="Q1321" s="24"/>
      <c r="R1321" s="24"/>
      <c r="S1321" s="24"/>
      <c r="T1321" s="24"/>
      <c r="U1321" s="24"/>
      <c r="V1321" s="24"/>
      <c r="W1321" s="24"/>
      <c r="X1321" s="24"/>
      <c r="Y1321" s="24"/>
      <c r="Z1321" s="24"/>
      <c r="AA1321" s="24"/>
      <c r="AB1321" s="24"/>
      <c r="AC1321" s="24"/>
      <c r="AD1321" s="24"/>
      <c r="AE1321" s="24"/>
      <c r="AF1321" s="24"/>
      <c r="AG1321" s="24"/>
      <c r="AH1321" s="24"/>
      <c r="AI1321" s="24"/>
      <c r="AJ1321" s="24"/>
      <c r="AK1321" s="24"/>
      <c r="AL1321" s="24"/>
      <c r="AM1321" s="24"/>
      <c r="AN1321" s="24"/>
      <c r="AO1321" s="24"/>
      <c r="AP1321" s="24"/>
      <c r="AQ1321" s="24"/>
      <c r="AR1321" s="24"/>
      <c r="AS1321" s="24"/>
      <c r="AT1321" s="24"/>
      <c r="AU1321" s="24"/>
      <c r="AW1321" s="24"/>
    </row>
    <row r="1322" spans="1:49" ht="18" customHeight="1">
      <c r="A1322" s="14"/>
      <c r="B1322" s="15"/>
      <c r="M1322" s="24"/>
      <c r="N1322" s="24"/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  <c r="Y1322" s="24"/>
      <c r="Z1322" s="24"/>
      <c r="AA1322" s="24"/>
      <c r="AB1322" s="24"/>
      <c r="AC1322" s="24"/>
      <c r="AD1322" s="24"/>
      <c r="AE1322" s="24"/>
      <c r="AF1322" s="24"/>
      <c r="AG1322" s="24"/>
      <c r="AH1322" s="24"/>
      <c r="AI1322" s="24"/>
      <c r="AJ1322" s="24"/>
      <c r="AK1322" s="24"/>
      <c r="AL1322" s="24"/>
      <c r="AM1322" s="24"/>
      <c r="AN1322" s="24"/>
      <c r="AO1322" s="24"/>
      <c r="AP1322" s="24"/>
      <c r="AQ1322" s="24"/>
      <c r="AR1322" s="24"/>
      <c r="AS1322" s="24"/>
      <c r="AT1322" s="24"/>
      <c r="AU1322" s="24"/>
      <c r="AW1322" s="24"/>
    </row>
    <row r="1323" spans="1:49" ht="18" customHeight="1">
      <c r="A1323" s="14"/>
      <c r="B1323" s="15"/>
      <c r="M1323" s="24"/>
      <c r="N1323" s="24"/>
      <c r="O1323" s="24"/>
      <c r="P1323" s="24"/>
      <c r="Q1323" s="24"/>
      <c r="R1323" s="24"/>
      <c r="S1323" s="24"/>
      <c r="T1323" s="24"/>
      <c r="U1323" s="24"/>
      <c r="V1323" s="24"/>
      <c r="W1323" s="24"/>
      <c r="X1323" s="24"/>
      <c r="Y1323" s="24"/>
      <c r="Z1323" s="24"/>
      <c r="AA1323" s="24"/>
      <c r="AB1323" s="24"/>
      <c r="AC1323" s="24"/>
      <c r="AD1323" s="24"/>
      <c r="AE1323" s="24"/>
      <c r="AF1323" s="24"/>
      <c r="AG1323" s="24"/>
      <c r="AH1323" s="24"/>
      <c r="AI1323" s="24"/>
      <c r="AJ1323" s="24"/>
      <c r="AK1323" s="24"/>
      <c r="AL1323" s="24"/>
      <c r="AM1323" s="24"/>
      <c r="AN1323" s="24"/>
      <c r="AO1323" s="24"/>
      <c r="AP1323" s="24"/>
      <c r="AQ1323" s="24"/>
      <c r="AR1323" s="24"/>
      <c r="AS1323" s="24"/>
      <c r="AT1323" s="24"/>
      <c r="AU1323" s="24"/>
      <c r="AW1323" s="24"/>
    </row>
    <row r="1324" spans="1:49" ht="18" customHeight="1">
      <c r="A1324" s="14"/>
      <c r="B1324" s="15"/>
      <c r="M1324" s="24"/>
      <c r="N1324" s="24"/>
      <c r="O1324" s="24"/>
      <c r="P1324" s="24"/>
      <c r="Q1324" s="24"/>
      <c r="R1324" s="24"/>
      <c r="S1324" s="24"/>
      <c r="T1324" s="24"/>
      <c r="U1324" s="24"/>
      <c r="V1324" s="24"/>
      <c r="W1324" s="24"/>
      <c r="X1324" s="24"/>
      <c r="Y1324" s="24"/>
      <c r="Z1324" s="24"/>
      <c r="AA1324" s="24"/>
      <c r="AB1324" s="24"/>
      <c r="AC1324" s="24"/>
      <c r="AD1324" s="24"/>
      <c r="AE1324" s="24"/>
      <c r="AF1324" s="24"/>
      <c r="AG1324" s="24"/>
      <c r="AH1324" s="24"/>
      <c r="AI1324" s="24"/>
      <c r="AJ1324" s="24"/>
      <c r="AK1324" s="24"/>
      <c r="AL1324" s="24"/>
      <c r="AM1324" s="24"/>
      <c r="AN1324" s="24"/>
      <c r="AO1324" s="24"/>
      <c r="AP1324" s="24"/>
      <c r="AQ1324" s="24"/>
      <c r="AR1324" s="24"/>
      <c r="AS1324" s="24"/>
      <c r="AT1324" s="24"/>
      <c r="AU1324" s="24"/>
      <c r="AW1324" s="24"/>
    </row>
    <row r="1325" spans="1:49" ht="18" customHeight="1">
      <c r="A1325" s="14"/>
      <c r="B1325" s="15"/>
      <c r="M1325" s="24"/>
      <c r="N1325" s="24"/>
      <c r="O1325" s="24"/>
      <c r="P1325" s="24"/>
      <c r="Q1325" s="24"/>
      <c r="R1325" s="24"/>
      <c r="S1325" s="24"/>
      <c r="T1325" s="24"/>
      <c r="U1325" s="24"/>
      <c r="V1325" s="24"/>
      <c r="W1325" s="24"/>
      <c r="X1325" s="24"/>
      <c r="Y1325" s="24"/>
      <c r="Z1325" s="24"/>
      <c r="AA1325" s="24"/>
      <c r="AB1325" s="24"/>
      <c r="AC1325" s="24"/>
      <c r="AD1325" s="24"/>
      <c r="AE1325" s="24"/>
      <c r="AF1325" s="24"/>
      <c r="AG1325" s="24"/>
      <c r="AH1325" s="24"/>
      <c r="AI1325" s="24"/>
      <c r="AJ1325" s="24"/>
      <c r="AK1325" s="24"/>
      <c r="AL1325" s="24"/>
      <c r="AM1325" s="24"/>
      <c r="AN1325" s="24"/>
      <c r="AO1325" s="24"/>
      <c r="AP1325" s="24"/>
      <c r="AQ1325" s="24"/>
      <c r="AR1325" s="24"/>
      <c r="AS1325" s="24"/>
      <c r="AT1325" s="24"/>
      <c r="AU1325" s="24"/>
      <c r="AW1325" s="24"/>
    </row>
    <row r="1326" spans="1:49" ht="18" customHeight="1">
      <c r="A1326" s="14"/>
      <c r="B1326" s="15"/>
      <c r="M1326" s="24"/>
      <c r="N1326" s="24"/>
      <c r="O1326" s="24"/>
      <c r="P1326" s="24"/>
      <c r="Q1326" s="24"/>
      <c r="R1326" s="24"/>
      <c r="S1326" s="24"/>
      <c r="T1326" s="24"/>
      <c r="U1326" s="24"/>
      <c r="V1326" s="24"/>
      <c r="W1326" s="24"/>
      <c r="X1326" s="24"/>
      <c r="Y1326" s="24"/>
      <c r="Z1326" s="24"/>
      <c r="AA1326" s="24"/>
      <c r="AB1326" s="24"/>
      <c r="AC1326" s="24"/>
      <c r="AD1326" s="24"/>
      <c r="AE1326" s="24"/>
      <c r="AF1326" s="24"/>
      <c r="AG1326" s="24"/>
      <c r="AH1326" s="24"/>
      <c r="AI1326" s="24"/>
      <c r="AJ1326" s="24"/>
      <c r="AK1326" s="24"/>
      <c r="AL1326" s="24"/>
      <c r="AM1326" s="24"/>
      <c r="AN1326" s="24"/>
      <c r="AO1326" s="24"/>
      <c r="AP1326" s="24"/>
      <c r="AQ1326" s="24"/>
      <c r="AR1326" s="24"/>
      <c r="AS1326" s="24"/>
      <c r="AT1326" s="24"/>
      <c r="AU1326" s="24"/>
      <c r="AW1326" s="24"/>
    </row>
    <row r="1327" spans="1:49" ht="18" customHeight="1">
      <c r="A1327" s="14"/>
      <c r="B1327" s="15"/>
      <c r="M1327" s="24"/>
      <c r="N1327" s="24"/>
      <c r="O1327" s="24"/>
      <c r="P1327" s="24"/>
      <c r="Q1327" s="24"/>
      <c r="R1327" s="24"/>
      <c r="S1327" s="24"/>
      <c r="T1327" s="24"/>
      <c r="U1327" s="24"/>
      <c r="V1327" s="24"/>
      <c r="W1327" s="24"/>
      <c r="X1327" s="24"/>
      <c r="Y1327" s="24"/>
      <c r="Z1327" s="24"/>
      <c r="AA1327" s="24"/>
      <c r="AB1327" s="24"/>
      <c r="AC1327" s="24"/>
      <c r="AD1327" s="24"/>
      <c r="AE1327" s="24"/>
      <c r="AF1327" s="24"/>
      <c r="AG1327" s="24"/>
      <c r="AH1327" s="24"/>
      <c r="AI1327" s="24"/>
      <c r="AJ1327" s="24"/>
      <c r="AK1327" s="24"/>
      <c r="AL1327" s="24"/>
      <c r="AM1327" s="24"/>
      <c r="AN1327" s="24"/>
      <c r="AO1327" s="24"/>
      <c r="AP1327" s="24"/>
      <c r="AQ1327" s="24"/>
      <c r="AR1327" s="24"/>
      <c r="AS1327" s="24"/>
      <c r="AT1327" s="24"/>
      <c r="AU1327" s="24"/>
      <c r="AW1327" s="24"/>
    </row>
    <row r="1328" spans="1:49" ht="18" customHeight="1">
      <c r="A1328" s="14"/>
      <c r="B1328" s="15"/>
      <c r="M1328" s="24"/>
      <c r="N1328" s="24"/>
      <c r="O1328" s="24"/>
      <c r="P1328" s="24"/>
      <c r="Q1328" s="24"/>
      <c r="R1328" s="24"/>
      <c r="S1328" s="24"/>
      <c r="T1328" s="24"/>
      <c r="U1328" s="24"/>
      <c r="V1328" s="24"/>
      <c r="W1328" s="24"/>
      <c r="X1328" s="24"/>
      <c r="Y1328" s="24"/>
      <c r="Z1328" s="24"/>
      <c r="AA1328" s="24"/>
      <c r="AB1328" s="24"/>
      <c r="AC1328" s="24"/>
      <c r="AD1328" s="24"/>
      <c r="AE1328" s="24"/>
      <c r="AF1328" s="24"/>
      <c r="AG1328" s="24"/>
      <c r="AH1328" s="24"/>
      <c r="AI1328" s="24"/>
      <c r="AJ1328" s="24"/>
      <c r="AK1328" s="24"/>
      <c r="AL1328" s="24"/>
      <c r="AM1328" s="24"/>
      <c r="AN1328" s="24"/>
      <c r="AO1328" s="24"/>
      <c r="AP1328" s="24"/>
      <c r="AQ1328" s="24"/>
      <c r="AR1328" s="24"/>
      <c r="AS1328" s="24"/>
      <c r="AT1328" s="24"/>
      <c r="AU1328" s="24"/>
      <c r="AW1328" s="24"/>
    </row>
    <row r="1329" spans="1:49" ht="18" customHeight="1">
      <c r="A1329" s="14"/>
      <c r="B1329" s="15"/>
      <c r="M1329" s="24"/>
      <c r="N1329" s="24"/>
      <c r="O1329" s="24"/>
      <c r="P1329" s="24"/>
      <c r="Q1329" s="24"/>
      <c r="R1329" s="24"/>
      <c r="S1329" s="24"/>
      <c r="T1329" s="24"/>
      <c r="U1329" s="24"/>
      <c r="V1329" s="24"/>
      <c r="W1329" s="24"/>
      <c r="X1329" s="24"/>
      <c r="Y1329" s="24"/>
      <c r="Z1329" s="24"/>
      <c r="AA1329" s="24"/>
      <c r="AB1329" s="24"/>
      <c r="AC1329" s="24"/>
      <c r="AD1329" s="24"/>
      <c r="AE1329" s="24"/>
      <c r="AF1329" s="24"/>
      <c r="AG1329" s="24"/>
      <c r="AH1329" s="24"/>
      <c r="AI1329" s="24"/>
      <c r="AJ1329" s="24"/>
      <c r="AK1329" s="24"/>
      <c r="AL1329" s="24"/>
      <c r="AM1329" s="24"/>
      <c r="AN1329" s="24"/>
      <c r="AO1329" s="24"/>
      <c r="AP1329" s="24"/>
      <c r="AQ1329" s="24"/>
      <c r="AR1329" s="24"/>
      <c r="AS1329" s="24"/>
      <c r="AT1329" s="24"/>
      <c r="AU1329" s="24"/>
      <c r="AW1329" s="24"/>
    </row>
    <row r="1330" spans="1:49" ht="18" customHeight="1">
      <c r="A1330" s="14"/>
      <c r="B1330" s="15"/>
      <c r="M1330" s="24"/>
      <c r="N1330" s="24"/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  <c r="Y1330" s="24"/>
      <c r="Z1330" s="24"/>
      <c r="AA1330" s="24"/>
      <c r="AB1330" s="24"/>
      <c r="AC1330" s="24"/>
      <c r="AD1330" s="24"/>
      <c r="AE1330" s="24"/>
      <c r="AF1330" s="24"/>
      <c r="AG1330" s="24"/>
      <c r="AH1330" s="24"/>
      <c r="AI1330" s="24"/>
      <c r="AJ1330" s="24"/>
      <c r="AK1330" s="24"/>
      <c r="AL1330" s="24"/>
      <c r="AM1330" s="24"/>
      <c r="AN1330" s="24"/>
      <c r="AO1330" s="24"/>
      <c r="AP1330" s="24"/>
      <c r="AQ1330" s="24"/>
      <c r="AR1330" s="24"/>
      <c r="AS1330" s="24"/>
      <c r="AT1330" s="24"/>
      <c r="AU1330" s="24"/>
      <c r="AW1330" s="24"/>
    </row>
    <row r="1331" spans="1:49" ht="18" customHeight="1">
      <c r="A1331" s="14"/>
      <c r="B1331" s="15"/>
      <c r="M1331" s="24"/>
      <c r="N1331" s="24"/>
      <c r="O1331" s="24"/>
      <c r="P1331" s="24"/>
      <c r="Q1331" s="24"/>
      <c r="R1331" s="24"/>
      <c r="S1331" s="24"/>
      <c r="T1331" s="24"/>
      <c r="U1331" s="24"/>
      <c r="V1331" s="24"/>
      <c r="W1331" s="24"/>
      <c r="X1331" s="24"/>
      <c r="Y1331" s="24"/>
      <c r="Z1331" s="24"/>
      <c r="AA1331" s="24"/>
      <c r="AB1331" s="24"/>
      <c r="AC1331" s="24"/>
      <c r="AD1331" s="24"/>
      <c r="AE1331" s="24"/>
      <c r="AF1331" s="24"/>
      <c r="AG1331" s="24"/>
      <c r="AH1331" s="24"/>
      <c r="AI1331" s="24"/>
      <c r="AJ1331" s="24"/>
      <c r="AK1331" s="24"/>
      <c r="AL1331" s="24"/>
      <c r="AM1331" s="24"/>
      <c r="AN1331" s="24"/>
      <c r="AO1331" s="24"/>
      <c r="AP1331" s="24"/>
      <c r="AQ1331" s="24"/>
      <c r="AR1331" s="24"/>
      <c r="AS1331" s="24"/>
      <c r="AT1331" s="24"/>
      <c r="AU1331" s="24"/>
      <c r="AW1331" s="24"/>
    </row>
    <row r="1332" spans="1:49" ht="18" customHeight="1">
      <c r="A1332" s="14"/>
      <c r="B1332" s="15"/>
      <c r="M1332" s="24"/>
      <c r="N1332" s="24"/>
      <c r="O1332" s="24"/>
      <c r="P1332" s="24"/>
      <c r="Q1332" s="24"/>
      <c r="R1332" s="24"/>
      <c r="S1332" s="24"/>
      <c r="T1332" s="24"/>
      <c r="U1332" s="24"/>
      <c r="V1332" s="24"/>
      <c r="W1332" s="24"/>
      <c r="X1332" s="24"/>
      <c r="Y1332" s="24"/>
      <c r="Z1332" s="24"/>
      <c r="AA1332" s="24"/>
      <c r="AB1332" s="24"/>
      <c r="AC1332" s="24"/>
      <c r="AD1332" s="24"/>
      <c r="AE1332" s="24"/>
      <c r="AF1332" s="24"/>
      <c r="AG1332" s="24"/>
      <c r="AH1332" s="24"/>
      <c r="AI1332" s="24"/>
      <c r="AJ1332" s="24"/>
      <c r="AK1332" s="24"/>
      <c r="AL1332" s="24"/>
      <c r="AM1332" s="24"/>
      <c r="AN1332" s="24"/>
      <c r="AO1332" s="24"/>
      <c r="AP1332" s="24"/>
      <c r="AQ1332" s="24"/>
      <c r="AR1332" s="24"/>
      <c r="AS1332" s="24"/>
      <c r="AT1332" s="24"/>
      <c r="AU1332" s="24"/>
      <c r="AW1332" s="24"/>
    </row>
    <row r="1333" spans="1:49" ht="18" customHeight="1">
      <c r="A1333" s="14"/>
      <c r="B1333" s="15"/>
      <c r="M1333" s="24"/>
      <c r="N1333" s="24"/>
      <c r="O1333" s="24"/>
      <c r="P1333" s="24"/>
      <c r="Q1333" s="24"/>
      <c r="R1333" s="24"/>
      <c r="S1333" s="24"/>
      <c r="T1333" s="24"/>
      <c r="U1333" s="24"/>
      <c r="V1333" s="24"/>
      <c r="W1333" s="24"/>
      <c r="X1333" s="24"/>
      <c r="Y1333" s="24"/>
      <c r="Z1333" s="24"/>
      <c r="AA1333" s="24"/>
      <c r="AB1333" s="24"/>
      <c r="AC1333" s="24"/>
      <c r="AD1333" s="24"/>
      <c r="AE1333" s="24"/>
      <c r="AF1333" s="24"/>
      <c r="AG1333" s="24"/>
      <c r="AH1333" s="24"/>
      <c r="AI1333" s="24"/>
      <c r="AJ1333" s="24"/>
      <c r="AK1333" s="24"/>
      <c r="AL1333" s="24"/>
      <c r="AM1333" s="24"/>
      <c r="AN1333" s="24"/>
      <c r="AO1333" s="24"/>
      <c r="AP1333" s="24"/>
      <c r="AQ1333" s="24"/>
      <c r="AR1333" s="24"/>
      <c r="AS1333" s="24"/>
      <c r="AT1333" s="24"/>
      <c r="AU1333" s="24"/>
      <c r="AW1333" s="24"/>
    </row>
    <row r="1334" spans="1:49" ht="18" customHeight="1">
      <c r="A1334" s="14"/>
      <c r="B1334" s="15"/>
      <c r="M1334" s="24"/>
      <c r="N1334" s="24"/>
      <c r="O1334" s="24"/>
      <c r="P1334" s="24"/>
      <c r="Q1334" s="24"/>
      <c r="R1334" s="24"/>
      <c r="S1334" s="24"/>
      <c r="T1334" s="24"/>
      <c r="U1334" s="24"/>
      <c r="V1334" s="24"/>
      <c r="W1334" s="24"/>
      <c r="X1334" s="24"/>
      <c r="Y1334" s="24"/>
      <c r="Z1334" s="24"/>
      <c r="AA1334" s="24"/>
      <c r="AB1334" s="24"/>
      <c r="AC1334" s="24"/>
      <c r="AD1334" s="24"/>
      <c r="AE1334" s="24"/>
      <c r="AF1334" s="24"/>
      <c r="AG1334" s="24"/>
      <c r="AH1334" s="24"/>
      <c r="AI1334" s="24"/>
      <c r="AJ1334" s="24"/>
      <c r="AK1334" s="24"/>
      <c r="AL1334" s="24"/>
      <c r="AM1334" s="24"/>
      <c r="AN1334" s="24"/>
      <c r="AO1334" s="24"/>
      <c r="AP1334" s="24"/>
      <c r="AQ1334" s="24"/>
      <c r="AR1334" s="24"/>
      <c r="AS1334" s="24"/>
      <c r="AT1334" s="24"/>
      <c r="AU1334" s="24"/>
      <c r="AW1334" s="24"/>
    </row>
    <row r="1335" spans="1:49" ht="18" customHeight="1">
      <c r="A1335" s="14"/>
      <c r="B1335" s="15"/>
      <c r="M1335" s="24"/>
      <c r="N1335" s="24"/>
      <c r="O1335" s="24"/>
      <c r="P1335" s="24"/>
      <c r="Q1335" s="24"/>
      <c r="R1335" s="24"/>
      <c r="S1335" s="24"/>
      <c r="T1335" s="24"/>
      <c r="U1335" s="24"/>
      <c r="V1335" s="24"/>
      <c r="W1335" s="24"/>
      <c r="X1335" s="24"/>
      <c r="Y1335" s="24"/>
      <c r="Z1335" s="24"/>
      <c r="AA1335" s="24"/>
      <c r="AB1335" s="24"/>
      <c r="AC1335" s="24"/>
      <c r="AD1335" s="24"/>
      <c r="AE1335" s="24"/>
      <c r="AF1335" s="24"/>
      <c r="AG1335" s="24"/>
      <c r="AH1335" s="24"/>
      <c r="AI1335" s="24"/>
      <c r="AJ1335" s="24"/>
      <c r="AK1335" s="24"/>
      <c r="AL1335" s="24"/>
      <c r="AM1335" s="24"/>
      <c r="AN1335" s="24"/>
      <c r="AO1335" s="24"/>
      <c r="AP1335" s="24"/>
      <c r="AQ1335" s="24"/>
      <c r="AR1335" s="24"/>
      <c r="AS1335" s="24"/>
      <c r="AT1335" s="24"/>
      <c r="AU1335" s="24"/>
      <c r="AW1335" s="24"/>
    </row>
    <row r="1336" spans="1:49" ht="18" customHeight="1">
      <c r="A1336" s="14"/>
      <c r="B1336" s="15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  <c r="Y1336" s="24"/>
      <c r="Z1336" s="24"/>
      <c r="AA1336" s="24"/>
      <c r="AB1336" s="24"/>
      <c r="AC1336" s="24"/>
      <c r="AD1336" s="24"/>
      <c r="AE1336" s="24"/>
      <c r="AF1336" s="24"/>
      <c r="AG1336" s="24"/>
      <c r="AH1336" s="24"/>
      <c r="AI1336" s="24"/>
      <c r="AJ1336" s="24"/>
      <c r="AK1336" s="24"/>
      <c r="AL1336" s="24"/>
      <c r="AM1336" s="24"/>
      <c r="AN1336" s="24"/>
      <c r="AO1336" s="24"/>
      <c r="AP1336" s="24"/>
      <c r="AQ1336" s="24"/>
      <c r="AR1336" s="24"/>
      <c r="AS1336" s="24"/>
      <c r="AT1336" s="24"/>
      <c r="AU1336" s="24"/>
      <c r="AW1336" s="24"/>
    </row>
    <row r="1337" spans="1:49" ht="18" customHeight="1">
      <c r="A1337" s="14"/>
      <c r="B1337" s="15"/>
      <c r="M1337" s="24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  <c r="Y1337" s="24"/>
      <c r="Z1337" s="24"/>
      <c r="AA1337" s="24"/>
      <c r="AB1337" s="24"/>
      <c r="AC1337" s="24"/>
      <c r="AD1337" s="24"/>
      <c r="AE1337" s="24"/>
      <c r="AF1337" s="24"/>
      <c r="AG1337" s="24"/>
      <c r="AH1337" s="24"/>
      <c r="AI1337" s="24"/>
      <c r="AJ1337" s="24"/>
      <c r="AK1337" s="24"/>
      <c r="AL1337" s="24"/>
      <c r="AM1337" s="24"/>
      <c r="AN1337" s="24"/>
      <c r="AO1337" s="24"/>
      <c r="AP1337" s="24"/>
      <c r="AQ1337" s="24"/>
      <c r="AR1337" s="24"/>
      <c r="AS1337" s="24"/>
      <c r="AT1337" s="24"/>
      <c r="AU1337" s="24"/>
      <c r="AW1337" s="24"/>
    </row>
    <row r="1338" spans="1:49" ht="18" customHeight="1">
      <c r="A1338" s="14"/>
      <c r="B1338" s="15"/>
      <c r="M1338" s="24"/>
      <c r="N1338" s="24"/>
      <c r="O1338" s="24"/>
      <c r="P1338" s="24"/>
      <c r="Q1338" s="24"/>
      <c r="R1338" s="24"/>
      <c r="S1338" s="24"/>
      <c r="T1338" s="24"/>
      <c r="U1338" s="24"/>
      <c r="V1338" s="24"/>
      <c r="W1338" s="24"/>
      <c r="AD1338" s="24"/>
      <c r="AE1338" s="24"/>
      <c r="AF1338" s="24"/>
      <c r="AG1338" s="24"/>
      <c r="AH1338" s="24"/>
      <c r="AI1338" s="24"/>
      <c r="AJ1338" s="24"/>
      <c r="AK1338" s="24"/>
      <c r="AL1338" s="24"/>
      <c r="AM1338" s="24"/>
      <c r="AN1338" s="24"/>
      <c r="AO1338" s="24"/>
      <c r="AP1338" s="24"/>
      <c r="AQ1338" s="24"/>
      <c r="AR1338" s="24"/>
      <c r="AS1338" s="24"/>
      <c r="AT1338" s="24"/>
      <c r="AU1338" s="24"/>
      <c r="AW1338" s="24"/>
    </row>
    <row r="1339" spans="1:49" ht="18" customHeight="1">
      <c r="A1339" s="14"/>
      <c r="B1339" s="15"/>
      <c r="M1339" s="24"/>
      <c r="AH1339" s="24"/>
      <c r="AI1339" s="24"/>
      <c r="AJ1339" s="24"/>
      <c r="AK1339" s="24"/>
      <c r="AL1339" s="24"/>
      <c r="AM1339" s="24"/>
      <c r="AN1339" s="24"/>
      <c r="AO1339" s="24"/>
      <c r="AP1339" s="24"/>
      <c r="AQ1339" s="24"/>
      <c r="AR1339" s="24"/>
      <c r="AS1339" s="24"/>
      <c r="AT1339" s="24"/>
      <c r="AU1339" s="24"/>
    </row>
    <row r="1340" spans="1:49" ht="18" customHeight="1">
      <c r="A1340" s="14"/>
      <c r="B1340" s="15"/>
      <c r="M1340" s="24"/>
      <c r="AH1340" s="24"/>
      <c r="AI1340" s="24"/>
      <c r="AJ1340" s="24"/>
      <c r="AK1340" s="24"/>
      <c r="AL1340" s="24"/>
      <c r="AM1340" s="24"/>
      <c r="AN1340" s="24"/>
      <c r="AO1340" s="24"/>
      <c r="AP1340" s="24"/>
      <c r="AQ1340" s="24"/>
      <c r="AR1340" s="24"/>
      <c r="AS1340" s="24"/>
      <c r="AT1340" s="24"/>
      <c r="AU1340" s="24"/>
    </row>
    <row r="1341" spans="1:49" ht="18" customHeight="1">
      <c r="A1341" s="14"/>
      <c r="B1341" s="15"/>
      <c r="M1341" s="24"/>
      <c r="AH1341" s="24"/>
      <c r="AI1341" s="24"/>
      <c r="AJ1341" s="24"/>
      <c r="AK1341" s="24"/>
      <c r="AL1341" s="24"/>
      <c r="AM1341" s="24"/>
      <c r="AN1341" s="24"/>
      <c r="AO1341" s="24"/>
      <c r="AP1341" s="24"/>
      <c r="AQ1341" s="24"/>
      <c r="AR1341" s="24"/>
      <c r="AS1341" s="24"/>
      <c r="AT1341" s="24"/>
      <c r="AU1341" s="24"/>
    </row>
    <row r="1342" spans="1:49" ht="18" customHeight="1">
      <c r="AH1342" s="24"/>
      <c r="AI1342" s="24"/>
      <c r="AJ1342" s="24"/>
      <c r="AK1342" s="24"/>
      <c r="AL1342" s="24"/>
      <c r="AM1342" s="24"/>
      <c r="AN1342" s="24"/>
      <c r="AO1342" s="24"/>
      <c r="AP1342" s="24"/>
      <c r="AQ1342" s="24"/>
      <c r="AR1342" s="24"/>
      <c r="AS1342" s="24"/>
      <c r="AT1342" s="24"/>
      <c r="AU1342" s="24"/>
    </row>
    <row r="1343" spans="1:49" ht="18" customHeight="1">
      <c r="AH1343" s="24"/>
      <c r="AI1343" s="24"/>
      <c r="AJ1343" s="24"/>
      <c r="AK1343" s="24"/>
      <c r="AL1343" s="24"/>
      <c r="AM1343" s="24"/>
      <c r="AN1343" s="24"/>
      <c r="AO1343" s="24"/>
      <c r="AP1343" s="24"/>
      <c r="AQ1343" s="24"/>
      <c r="AR1343" s="24"/>
      <c r="AS1343" s="24"/>
      <c r="AT1343" s="24"/>
      <c r="AU1343" s="24"/>
    </row>
    <row r="1344" spans="1:49" ht="18" customHeight="1">
      <c r="AH1344" s="24"/>
      <c r="AI1344" s="24"/>
      <c r="AJ1344" s="24"/>
      <c r="AK1344" s="24"/>
      <c r="AL1344" s="24"/>
      <c r="AM1344" s="24"/>
      <c r="AN1344" s="24"/>
      <c r="AO1344" s="24"/>
      <c r="AP1344" s="24"/>
      <c r="AQ1344" s="24"/>
      <c r="AR1344" s="24"/>
      <c r="AS1344" s="24"/>
      <c r="AT1344" s="24"/>
      <c r="AU1344" s="24"/>
    </row>
    <row r="1345" spans="34:47" ht="18" customHeight="1">
      <c r="AH1345" s="24"/>
      <c r="AI1345" s="24"/>
      <c r="AJ1345" s="24"/>
      <c r="AK1345" s="24"/>
      <c r="AL1345" s="24"/>
      <c r="AM1345" s="24"/>
      <c r="AN1345" s="24"/>
      <c r="AO1345" s="24"/>
      <c r="AP1345" s="24"/>
      <c r="AQ1345" s="24"/>
      <c r="AR1345" s="24"/>
      <c r="AS1345" s="24"/>
      <c r="AT1345" s="24"/>
      <c r="AU1345" s="24"/>
    </row>
    <row r="1346" spans="34:47" ht="18" customHeight="1">
      <c r="AH1346" s="24"/>
      <c r="AI1346" s="24"/>
      <c r="AJ1346" s="24"/>
      <c r="AK1346" s="24"/>
      <c r="AL1346" s="24"/>
      <c r="AM1346" s="24"/>
      <c r="AN1346" s="24"/>
      <c r="AO1346" s="24"/>
      <c r="AP1346" s="24"/>
      <c r="AQ1346" s="24"/>
      <c r="AR1346" s="24"/>
      <c r="AS1346" s="24"/>
      <c r="AT1346" s="24"/>
      <c r="AU1346" s="24"/>
    </row>
    <row r="1347" spans="34:47" ht="18" customHeight="1">
      <c r="AH1347" s="24"/>
      <c r="AI1347" s="24"/>
      <c r="AJ1347" s="24"/>
      <c r="AK1347" s="24"/>
      <c r="AL1347" s="24"/>
      <c r="AM1347" s="24"/>
      <c r="AN1347" s="24"/>
      <c r="AO1347" s="24"/>
      <c r="AP1347" s="24"/>
      <c r="AQ1347" s="24"/>
      <c r="AR1347" s="24"/>
      <c r="AS1347" s="24"/>
      <c r="AT1347" s="24"/>
      <c r="AU1347" s="24"/>
    </row>
    <row r="1348" spans="34:47" ht="18" customHeight="1">
      <c r="AH1348" s="24"/>
      <c r="AI1348" s="24"/>
      <c r="AJ1348" s="24"/>
      <c r="AK1348" s="24"/>
      <c r="AL1348" s="24"/>
      <c r="AM1348" s="24"/>
      <c r="AN1348" s="24"/>
      <c r="AO1348" s="24"/>
      <c r="AP1348" s="24"/>
      <c r="AQ1348" s="24"/>
      <c r="AR1348" s="24"/>
      <c r="AS1348" s="24"/>
      <c r="AT1348" s="24"/>
      <c r="AU1348" s="24"/>
    </row>
    <row r="1349" spans="34:47" ht="18" customHeight="1">
      <c r="AH1349" s="24"/>
      <c r="AI1349" s="24"/>
      <c r="AJ1349" s="24"/>
      <c r="AK1349" s="24"/>
      <c r="AL1349" s="24"/>
      <c r="AM1349" s="24"/>
      <c r="AN1349" s="24"/>
      <c r="AO1349" s="24"/>
      <c r="AP1349" s="24"/>
      <c r="AQ1349" s="24"/>
      <c r="AR1349" s="24"/>
      <c r="AS1349" s="24"/>
      <c r="AT1349" s="24"/>
      <c r="AU1349" s="24"/>
    </row>
    <row r="1350" spans="34:47" ht="18" customHeight="1">
      <c r="AH1350" s="24"/>
      <c r="AI1350" s="24"/>
      <c r="AJ1350" s="24"/>
      <c r="AK1350" s="24"/>
      <c r="AL1350" s="24"/>
      <c r="AM1350" s="24"/>
      <c r="AN1350" s="24"/>
      <c r="AO1350" s="24"/>
      <c r="AP1350" s="24"/>
      <c r="AQ1350" s="24"/>
      <c r="AR1350" s="24"/>
      <c r="AS1350" s="24"/>
      <c r="AT1350" s="24"/>
      <c r="AU1350" s="24"/>
    </row>
    <row r="1351" spans="34:47" ht="18" customHeight="1">
      <c r="AH1351" s="24"/>
      <c r="AI1351" s="24"/>
      <c r="AJ1351" s="24"/>
      <c r="AK1351" s="24"/>
      <c r="AL1351" s="24"/>
      <c r="AM1351" s="24"/>
      <c r="AN1351" s="24"/>
      <c r="AO1351" s="24"/>
      <c r="AP1351" s="24"/>
      <c r="AQ1351" s="24"/>
      <c r="AR1351" s="24"/>
      <c r="AS1351" s="24"/>
      <c r="AT1351" s="24"/>
      <c r="AU1351" s="24"/>
    </row>
    <row r="1352" spans="34:47" ht="18" customHeight="1">
      <c r="AH1352" s="24"/>
      <c r="AI1352" s="24"/>
      <c r="AJ1352" s="24"/>
      <c r="AK1352" s="24"/>
      <c r="AL1352" s="24"/>
      <c r="AM1352" s="24"/>
      <c r="AN1352" s="24"/>
      <c r="AO1352" s="24"/>
      <c r="AP1352" s="24"/>
      <c r="AQ1352" s="24"/>
      <c r="AR1352" s="24"/>
      <c r="AS1352" s="24"/>
      <c r="AT1352" s="24"/>
      <c r="AU1352" s="24"/>
    </row>
    <row r="1353" spans="34:47" ht="18" customHeight="1">
      <c r="AH1353" s="24"/>
      <c r="AI1353" s="24"/>
      <c r="AJ1353" s="24"/>
      <c r="AK1353" s="24"/>
      <c r="AL1353" s="24"/>
      <c r="AM1353" s="24"/>
      <c r="AN1353" s="24"/>
      <c r="AO1353" s="24"/>
      <c r="AP1353" s="24"/>
      <c r="AQ1353" s="24"/>
      <c r="AR1353" s="24"/>
      <c r="AS1353" s="24"/>
      <c r="AT1353" s="24"/>
      <c r="AU1353" s="24"/>
    </row>
  </sheetData>
  <mergeCells count="11">
    <mergeCell ref="AA48:AC48"/>
    <mergeCell ref="G7:K7"/>
    <mergeCell ref="N7:T7"/>
    <mergeCell ref="AR7:AV7"/>
    <mergeCell ref="AP3:AW3"/>
    <mergeCell ref="B3:K3"/>
    <mergeCell ref="N3:V3"/>
    <mergeCell ref="Y3:AC3"/>
    <mergeCell ref="AG3:AL3"/>
    <mergeCell ref="D7:F7"/>
    <mergeCell ref="Y7:AC7"/>
  </mergeCells>
  <phoneticPr fontId="14" type="noConversion"/>
  <printOptions horizontalCentered="1"/>
  <pageMargins left="0.2" right="0.2" top="0.5" bottom="0.5" header="0.3" footer="0.3"/>
  <pageSetup scale="73" orientation="landscape" r:id="rId1"/>
  <headerFooter>
    <oddFooter>&amp;CTrang &amp;P</oddFooter>
  </headerFooter>
  <rowBreaks count="1" manualBreakCount="1">
    <brk id="7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W155"/>
  <sheetViews>
    <sheetView zoomScale="75" zoomScaleNormal="75" workbookViewId="0"/>
  </sheetViews>
  <sheetFormatPr defaultRowHeight="12.75"/>
  <cols>
    <col min="1" max="3" width="6.7109375" customWidth="1"/>
    <col min="12" max="23" width="6.7109375" customWidth="1"/>
    <col min="24" max="24" width="7.7109375" customWidth="1"/>
    <col min="25" max="29" width="6.7109375" customWidth="1"/>
    <col min="30" max="30" width="7.7109375" customWidth="1"/>
    <col min="31" max="47" width="6.7109375" customWidth="1"/>
    <col min="48" max="48" width="5.28515625" customWidth="1"/>
    <col min="49" max="68" width="6.7109375" customWidth="1"/>
  </cols>
  <sheetData>
    <row r="1" spans="1:49">
      <c r="AW1" t="s">
        <v>71</v>
      </c>
    </row>
    <row r="2" spans="1:49">
      <c r="K2" s="114"/>
      <c r="L2" s="114"/>
      <c r="M2" s="114"/>
      <c r="N2" s="114"/>
      <c r="O2" s="114"/>
      <c r="P2" s="114"/>
      <c r="Q2" s="114"/>
      <c r="R2" s="114"/>
    </row>
    <row r="3" spans="1:49">
      <c r="A3" s="26"/>
      <c r="K3" s="114"/>
      <c r="L3" s="114"/>
      <c r="M3" s="114"/>
      <c r="N3" s="114"/>
      <c r="O3" s="114"/>
      <c r="P3" s="114"/>
      <c r="Q3" s="114"/>
      <c r="R3" s="114"/>
    </row>
    <row r="4" spans="1:49">
      <c r="A4" s="26"/>
      <c r="K4" s="111"/>
      <c r="L4" s="42"/>
      <c r="M4" s="115"/>
      <c r="N4" s="43"/>
      <c r="O4" s="43"/>
      <c r="P4" s="43"/>
      <c r="Q4" s="43"/>
      <c r="R4" s="116"/>
      <c r="S4" s="115"/>
      <c r="T4" s="43"/>
      <c r="U4" s="43"/>
      <c r="V4" s="43"/>
      <c r="W4" s="43"/>
      <c r="X4" s="116"/>
      <c r="Y4" s="115"/>
      <c r="Z4" s="43"/>
      <c r="AA4" s="43"/>
      <c r="AB4" s="43"/>
      <c r="AC4" s="43"/>
      <c r="AD4" s="116"/>
      <c r="AE4" s="115"/>
      <c r="AF4" s="43"/>
      <c r="AG4" s="43"/>
      <c r="AH4" s="43"/>
      <c r="AI4" s="43"/>
      <c r="AJ4" s="116"/>
      <c r="AK4" s="43"/>
      <c r="AL4" s="43"/>
      <c r="AM4" s="43"/>
      <c r="AN4" s="43"/>
      <c r="AO4" s="43"/>
      <c r="AP4" s="43"/>
      <c r="AQ4" s="115"/>
      <c r="AR4" s="43"/>
      <c r="AS4" s="43"/>
      <c r="AT4" s="43"/>
      <c r="AU4" s="43"/>
      <c r="AV4" s="116"/>
    </row>
    <row r="5" spans="1:49" ht="12.75" customHeight="1">
      <c r="A5" s="26"/>
      <c r="K5" s="152"/>
      <c r="L5" s="153"/>
      <c r="M5" s="299" t="s">
        <v>111</v>
      </c>
      <c r="N5" s="300"/>
      <c r="O5" s="300"/>
      <c r="P5" s="300"/>
      <c r="Q5" s="300"/>
      <c r="R5" s="295"/>
      <c r="S5" s="299" t="s">
        <v>112</v>
      </c>
      <c r="T5" s="300"/>
      <c r="U5" s="300"/>
      <c r="V5" s="300"/>
      <c r="W5" s="300"/>
      <c r="X5" s="295"/>
      <c r="Y5" s="299" t="s">
        <v>113</v>
      </c>
      <c r="Z5" s="300"/>
      <c r="AA5" s="300"/>
      <c r="AB5" s="300"/>
      <c r="AC5" s="300"/>
      <c r="AD5" s="295"/>
      <c r="AE5" s="299" t="s">
        <v>114</v>
      </c>
      <c r="AF5" s="300"/>
      <c r="AG5" s="300"/>
      <c r="AH5" s="300"/>
      <c r="AI5" s="300"/>
      <c r="AJ5" s="295"/>
      <c r="AK5" s="299" t="s">
        <v>115</v>
      </c>
      <c r="AL5" s="300"/>
      <c r="AM5" s="300"/>
      <c r="AN5" s="300"/>
      <c r="AO5" s="300"/>
      <c r="AP5" s="295"/>
      <c r="AQ5" s="299" t="s">
        <v>0</v>
      </c>
      <c r="AR5" s="300"/>
      <c r="AS5" s="300"/>
      <c r="AT5" s="300"/>
      <c r="AU5" s="300"/>
      <c r="AV5" s="295"/>
    </row>
    <row r="6" spans="1:49" ht="38.25">
      <c r="A6" s="26"/>
      <c r="K6" s="44"/>
      <c r="L6" s="117"/>
      <c r="M6" s="158" t="s">
        <v>65</v>
      </c>
      <c r="N6" s="159" t="s">
        <v>66</v>
      </c>
      <c r="O6" s="159" t="s">
        <v>67</v>
      </c>
      <c r="P6" s="159" t="s">
        <v>68</v>
      </c>
      <c r="Q6" s="159" t="s">
        <v>69</v>
      </c>
      <c r="R6" s="117" t="s">
        <v>70</v>
      </c>
      <c r="S6" s="158" t="s">
        <v>65</v>
      </c>
      <c r="T6" s="159" t="s">
        <v>66</v>
      </c>
      <c r="U6" s="159" t="s">
        <v>67</v>
      </c>
      <c r="V6" s="159" t="s">
        <v>68</v>
      </c>
      <c r="W6" s="159" t="s">
        <v>69</v>
      </c>
      <c r="X6" s="117" t="s">
        <v>70</v>
      </c>
      <c r="Y6" s="118" t="s">
        <v>45</v>
      </c>
      <c r="Z6" s="44" t="s">
        <v>46</v>
      </c>
      <c r="AA6" s="44" t="s">
        <v>15</v>
      </c>
      <c r="AB6" s="44" t="s">
        <v>6</v>
      </c>
      <c r="AC6" s="44" t="s">
        <v>47</v>
      </c>
      <c r="AD6" s="157" t="s">
        <v>48</v>
      </c>
      <c r="AE6" s="118" t="s">
        <v>45</v>
      </c>
      <c r="AF6" s="44" t="s">
        <v>46</v>
      </c>
      <c r="AG6" s="44" t="s">
        <v>15</v>
      </c>
      <c r="AH6" s="44" t="s">
        <v>6</v>
      </c>
      <c r="AI6" s="44" t="s">
        <v>47</v>
      </c>
      <c r="AJ6" s="117" t="s">
        <v>48</v>
      </c>
      <c r="AK6" s="118" t="s">
        <v>45</v>
      </c>
      <c r="AL6" s="44" t="s">
        <v>46</v>
      </c>
      <c r="AM6" s="44" t="s">
        <v>15</v>
      </c>
      <c r="AN6" s="44" t="s">
        <v>6</v>
      </c>
      <c r="AO6" s="44" t="s">
        <v>47</v>
      </c>
      <c r="AP6" s="117" t="s">
        <v>48</v>
      </c>
      <c r="AQ6" s="118" t="s">
        <v>45</v>
      </c>
      <c r="AR6" s="44" t="s">
        <v>46</v>
      </c>
      <c r="AS6" s="44" t="s">
        <v>15</v>
      </c>
      <c r="AT6" s="44" t="s">
        <v>6</v>
      </c>
      <c r="AU6" s="44" t="s">
        <v>47</v>
      </c>
      <c r="AV6" s="117" t="s">
        <v>48</v>
      </c>
    </row>
    <row r="7" spans="1:49">
      <c r="A7" s="26"/>
      <c r="K7" s="31"/>
      <c r="L7" s="119"/>
      <c r="M7" s="164" t="s">
        <v>25</v>
      </c>
      <c r="N7" s="31" t="s">
        <v>25</v>
      </c>
      <c r="O7" s="31" t="s">
        <v>25</v>
      </c>
      <c r="P7" s="31" t="s">
        <v>29</v>
      </c>
      <c r="Q7" s="31" t="s">
        <v>29</v>
      </c>
      <c r="R7" s="119" t="s">
        <v>29</v>
      </c>
      <c r="S7" s="154" t="s">
        <v>25</v>
      </c>
      <c r="T7" s="31" t="s">
        <v>25</v>
      </c>
      <c r="U7" s="31" t="s">
        <v>25</v>
      </c>
      <c r="V7" s="31" t="s">
        <v>29</v>
      </c>
      <c r="W7" s="31" t="s">
        <v>29</v>
      </c>
      <c r="X7" s="119" t="s">
        <v>29</v>
      </c>
      <c r="Y7" s="154" t="s">
        <v>25</v>
      </c>
      <c r="Z7" s="31" t="s">
        <v>25</v>
      </c>
      <c r="AA7" s="31" t="s">
        <v>25</v>
      </c>
      <c r="AB7" s="31" t="s">
        <v>29</v>
      </c>
      <c r="AC7" s="31" t="s">
        <v>29</v>
      </c>
      <c r="AD7" s="119" t="s">
        <v>29</v>
      </c>
      <c r="AE7" s="154" t="s">
        <v>25</v>
      </c>
      <c r="AF7" s="31" t="s">
        <v>25</v>
      </c>
      <c r="AG7" s="31" t="s">
        <v>25</v>
      </c>
      <c r="AH7" s="31" t="s">
        <v>29</v>
      </c>
      <c r="AI7" s="31" t="s">
        <v>29</v>
      </c>
      <c r="AJ7" s="119" t="s">
        <v>29</v>
      </c>
      <c r="AK7" s="164" t="s">
        <v>25</v>
      </c>
      <c r="AL7" s="31" t="s">
        <v>25</v>
      </c>
      <c r="AM7" s="31" t="s">
        <v>25</v>
      </c>
      <c r="AN7" s="31" t="s">
        <v>29</v>
      </c>
      <c r="AO7" s="31" t="s">
        <v>29</v>
      </c>
      <c r="AP7" s="119" t="s">
        <v>29</v>
      </c>
      <c r="AQ7" s="154" t="s">
        <v>25</v>
      </c>
      <c r="AR7" s="31" t="s">
        <v>25</v>
      </c>
      <c r="AS7" s="31" t="s">
        <v>25</v>
      </c>
      <c r="AT7" s="31" t="s">
        <v>29</v>
      </c>
      <c r="AU7" s="31" t="s">
        <v>29</v>
      </c>
      <c r="AV7" s="119" t="s">
        <v>29</v>
      </c>
    </row>
    <row r="8" spans="1:49">
      <c r="A8" s="26"/>
      <c r="B8" s="13"/>
      <c r="K8" s="45"/>
      <c r="L8" s="120"/>
      <c r="M8" s="164">
        <v>0</v>
      </c>
      <c r="N8" s="31">
        <v>0</v>
      </c>
      <c r="O8" s="31">
        <v>0</v>
      </c>
      <c r="P8" s="45">
        <v>0</v>
      </c>
      <c r="Q8" s="45">
        <v>0</v>
      </c>
      <c r="R8" s="120">
        <v>0</v>
      </c>
      <c r="S8" s="259">
        <v>0</v>
      </c>
      <c r="T8" s="31">
        <v>0</v>
      </c>
      <c r="U8" s="31">
        <v>0</v>
      </c>
      <c r="V8" s="45">
        <v>0</v>
      </c>
      <c r="W8" s="45">
        <v>0</v>
      </c>
      <c r="X8" s="120">
        <v>0</v>
      </c>
      <c r="Y8" s="259">
        <v>0</v>
      </c>
      <c r="Z8" s="31">
        <v>0</v>
      </c>
      <c r="AA8" s="31">
        <v>0</v>
      </c>
      <c r="AB8" s="45">
        <v>0</v>
      </c>
      <c r="AC8" s="45">
        <v>0</v>
      </c>
      <c r="AD8" s="120">
        <v>0</v>
      </c>
      <c r="AE8" s="259">
        <v>0</v>
      </c>
      <c r="AF8" s="31">
        <v>0</v>
      </c>
      <c r="AG8" s="31">
        <v>0</v>
      </c>
      <c r="AH8" s="45">
        <v>0</v>
      </c>
      <c r="AI8" s="45">
        <v>0</v>
      </c>
      <c r="AJ8" s="120">
        <v>0</v>
      </c>
      <c r="AK8" s="259">
        <v>0</v>
      </c>
      <c r="AL8" s="31">
        <v>0</v>
      </c>
      <c r="AM8" s="31">
        <v>0</v>
      </c>
      <c r="AN8" s="45">
        <v>0</v>
      </c>
      <c r="AO8" s="45">
        <v>0</v>
      </c>
      <c r="AP8" s="120">
        <v>0</v>
      </c>
      <c r="AQ8" s="259">
        <v>0</v>
      </c>
      <c r="AR8" s="31">
        <v>0</v>
      </c>
      <c r="AS8" s="31">
        <v>0</v>
      </c>
      <c r="AT8" s="45">
        <v>0</v>
      </c>
      <c r="AU8" s="45">
        <v>0</v>
      </c>
      <c r="AV8" s="120">
        <v>0</v>
      </c>
    </row>
    <row r="9" spans="1:49" ht="12.75" customHeight="1">
      <c r="A9" s="26"/>
      <c r="B9" s="23"/>
      <c r="K9" s="45"/>
      <c r="L9" s="120"/>
      <c r="M9" s="164">
        <v>0.30116169999999998</v>
      </c>
      <c r="N9" s="31">
        <v>0.1393906</v>
      </c>
      <c r="O9" s="31">
        <v>0.1617711</v>
      </c>
      <c r="P9" s="45">
        <v>1.45286E-4</v>
      </c>
      <c r="Q9" s="45">
        <v>1E-3</v>
      </c>
      <c r="R9" s="120">
        <v>1.1452859999999999E-3</v>
      </c>
      <c r="S9" s="259">
        <v>0.20921529999999999</v>
      </c>
      <c r="T9" s="31">
        <v>0.17693780000000001</v>
      </c>
      <c r="U9" s="31">
        <v>3.2277569999999998E-2</v>
      </c>
      <c r="V9" s="45">
        <v>2.72751E-4</v>
      </c>
      <c r="W9" s="45">
        <v>1E-4</v>
      </c>
      <c r="X9" s="120">
        <v>3.72751E-4</v>
      </c>
      <c r="Y9" s="259">
        <v>0.16934949999999999</v>
      </c>
      <c r="Z9" s="31">
        <v>0.16290930000000001</v>
      </c>
      <c r="AA9" s="31">
        <v>6.4402230000000001E-3</v>
      </c>
      <c r="AB9" s="45">
        <v>2.0416400000000001E-4</v>
      </c>
      <c r="AC9" s="45">
        <v>1.0000000000000001E-5</v>
      </c>
      <c r="AD9" s="120">
        <v>2.14164E-4</v>
      </c>
      <c r="AE9" s="259">
        <v>6.9041290000000002</v>
      </c>
      <c r="AF9" s="31">
        <v>6.9041290000000002</v>
      </c>
      <c r="AG9" s="31">
        <v>2.04E-41</v>
      </c>
      <c r="AH9" s="45">
        <v>2.8982410000000002E-3</v>
      </c>
      <c r="AI9" s="45">
        <v>9.9999999999999997E-61</v>
      </c>
      <c r="AJ9" s="120">
        <v>2.8982410000000002E-3</v>
      </c>
      <c r="AK9" s="259">
        <v>48.107550000000003</v>
      </c>
      <c r="AL9" s="31">
        <v>48.107550000000003</v>
      </c>
      <c r="AM9" s="31">
        <v>2.04E-41</v>
      </c>
      <c r="AN9" s="45">
        <v>4.9677846999999997E-2</v>
      </c>
      <c r="AO9" s="45">
        <v>9.9999999999999997E-61</v>
      </c>
      <c r="AP9" s="120">
        <v>4.9677846999999997E-2</v>
      </c>
      <c r="AQ9" s="259">
        <v>51.235500000000002</v>
      </c>
      <c r="AR9" s="31">
        <v>51.235500000000002</v>
      </c>
      <c r="AS9" s="31">
        <v>2.04E-41</v>
      </c>
      <c r="AT9" s="45">
        <v>0.11642222100000001</v>
      </c>
      <c r="AU9" s="45">
        <v>9.9999999999999997E-61</v>
      </c>
      <c r="AV9" s="120">
        <v>0.11642222100000001</v>
      </c>
    </row>
    <row r="10" spans="1:49">
      <c r="A10" s="26"/>
      <c r="B10" s="155"/>
      <c r="K10" s="45"/>
      <c r="L10" s="120"/>
      <c r="M10" s="164">
        <v>2.1893750000000001</v>
      </c>
      <c r="N10" s="31">
        <v>1.3785989999999999</v>
      </c>
      <c r="O10" s="31">
        <v>0.81077600000000005</v>
      </c>
      <c r="P10" s="45">
        <v>1.021379E-3</v>
      </c>
      <c r="Q10" s="45">
        <v>0.01</v>
      </c>
      <c r="R10" s="120">
        <v>1.1021379E-2</v>
      </c>
      <c r="S10" s="259">
        <v>1.7270570000000001</v>
      </c>
      <c r="T10" s="31">
        <v>1.565285</v>
      </c>
      <c r="U10" s="31">
        <v>0.1617711</v>
      </c>
      <c r="V10" s="45">
        <v>2.1567769999999999E-3</v>
      </c>
      <c r="W10" s="45">
        <v>1E-3</v>
      </c>
      <c r="X10" s="120">
        <v>3.1567769999999999E-3</v>
      </c>
      <c r="Y10" s="259">
        <v>1.2819160000000001</v>
      </c>
      <c r="Z10" s="31">
        <v>1.2496389999999999</v>
      </c>
      <c r="AA10" s="31">
        <v>3.2277569999999998E-2</v>
      </c>
      <c r="AB10" s="45">
        <v>1.524945E-3</v>
      </c>
      <c r="AC10" s="45">
        <v>1E-4</v>
      </c>
      <c r="AD10" s="120">
        <v>1.624945E-3</v>
      </c>
      <c r="AE10" s="259">
        <v>7.483142</v>
      </c>
      <c r="AF10" s="31">
        <v>7.483142</v>
      </c>
      <c r="AG10" s="31">
        <v>6.4400000000000004E-38</v>
      </c>
      <c r="AH10" s="45">
        <v>3.1861279999999999E-3</v>
      </c>
      <c r="AI10" s="45">
        <v>9.9999999999999999E-56</v>
      </c>
      <c r="AJ10" s="120">
        <v>3.1861279999999999E-3</v>
      </c>
      <c r="AK10" s="259">
        <v>49.177689999999998</v>
      </c>
      <c r="AL10" s="31">
        <v>49.177689999999998</v>
      </c>
      <c r="AM10" s="31">
        <v>6.4400000000000004E-38</v>
      </c>
      <c r="AN10" s="45">
        <v>5.1309161999999998E-2</v>
      </c>
      <c r="AO10" s="45">
        <v>9.9999999999999999E-56</v>
      </c>
      <c r="AP10" s="120">
        <v>5.1309161999999998E-2</v>
      </c>
      <c r="AQ10" s="259">
        <v>52.395609999999998</v>
      </c>
      <c r="AR10" s="31">
        <v>52.395609999999998</v>
      </c>
      <c r="AS10" s="31">
        <v>6.4400000000000004E-38</v>
      </c>
      <c r="AT10" s="45">
        <v>0.11955946100000001</v>
      </c>
      <c r="AU10" s="45">
        <v>9.9999999999999999E-56</v>
      </c>
      <c r="AV10" s="120">
        <v>0.11955946100000001</v>
      </c>
    </row>
    <row r="11" spans="1:49">
      <c r="A11" s="26"/>
      <c r="B11" s="155"/>
      <c r="K11" s="45"/>
      <c r="L11" s="120"/>
      <c r="M11" s="164">
        <v>4.0599280000000002</v>
      </c>
      <c r="N11" s="31">
        <v>2.7428189999999999</v>
      </c>
      <c r="O11" s="31">
        <v>1.3171090000000001</v>
      </c>
      <c r="P11" s="45">
        <v>1.876328E-3</v>
      </c>
      <c r="Q11" s="45">
        <v>0.02</v>
      </c>
      <c r="R11" s="120">
        <v>2.1876328E-2</v>
      </c>
      <c r="S11" s="259">
        <v>15.19678</v>
      </c>
      <c r="T11" s="31">
        <v>14.385999999999999</v>
      </c>
      <c r="U11" s="31">
        <v>0.81077600000000005</v>
      </c>
      <c r="V11" s="45">
        <v>1.8488882000000002E-2</v>
      </c>
      <c r="W11" s="45">
        <v>0.01</v>
      </c>
      <c r="X11" s="120">
        <v>2.8488882E-2</v>
      </c>
      <c r="Y11" s="259">
        <v>10.540459999999999</v>
      </c>
      <c r="Z11" s="31">
        <v>10.378690000000001</v>
      </c>
      <c r="AA11" s="31">
        <v>0.1617711</v>
      </c>
      <c r="AB11" s="45">
        <v>1.2505362000000001E-2</v>
      </c>
      <c r="AC11" s="45">
        <v>1E-3</v>
      </c>
      <c r="AD11" s="120">
        <v>1.3505362E-2</v>
      </c>
      <c r="AE11" s="259">
        <v>7.6083809999999996</v>
      </c>
      <c r="AF11" s="31">
        <v>7.6083809999999996</v>
      </c>
      <c r="AG11" s="31">
        <v>3.2300000000000001E-37</v>
      </c>
      <c r="AH11" s="45">
        <v>3.2498560000000002E-3</v>
      </c>
      <c r="AI11" s="45">
        <v>1E-54</v>
      </c>
      <c r="AJ11" s="120">
        <v>3.2498560000000002E-3</v>
      </c>
      <c r="AK11" s="259">
        <v>49.406970000000001</v>
      </c>
      <c r="AL11" s="31">
        <v>49.406970000000001</v>
      </c>
      <c r="AM11" s="31">
        <v>3.2300000000000001E-37</v>
      </c>
      <c r="AN11" s="45">
        <v>5.1661190000000003E-2</v>
      </c>
      <c r="AO11" s="45">
        <v>1E-54</v>
      </c>
      <c r="AP11" s="120">
        <v>5.1661190000000003E-2</v>
      </c>
      <c r="AQ11" s="259">
        <v>52.64425</v>
      </c>
      <c r="AR11" s="31">
        <v>52.64425</v>
      </c>
      <c r="AS11" s="31">
        <v>3.2300000000000001E-37</v>
      </c>
      <c r="AT11" s="45">
        <v>0.120234228</v>
      </c>
      <c r="AU11" s="45">
        <v>1E-54</v>
      </c>
      <c r="AV11" s="120">
        <v>0.120234228</v>
      </c>
    </row>
    <row r="12" spans="1:49">
      <c r="A12" s="26"/>
      <c r="B12" s="155"/>
      <c r="K12" s="45"/>
      <c r="L12" s="120"/>
      <c r="M12" s="164">
        <v>5.8452060000000001</v>
      </c>
      <c r="N12" s="31">
        <v>4.0958189999999997</v>
      </c>
      <c r="O12" s="31">
        <v>1.7493860000000001</v>
      </c>
      <c r="P12" s="45">
        <v>2.6875240000000002E-3</v>
      </c>
      <c r="Q12" s="45">
        <v>0.03</v>
      </c>
      <c r="R12" s="120">
        <v>3.2687524000000003E-2</v>
      </c>
      <c r="S12" s="259">
        <v>29.180859999999999</v>
      </c>
      <c r="T12" s="31">
        <v>27.86375</v>
      </c>
      <c r="U12" s="31">
        <v>1.3171090000000001</v>
      </c>
      <c r="V12" s="45">
        <v>3.5424947999999998E-2</v>
      </c>
      <c r="W12" s="45">
        <v>0.02</v>
      </c>
      <c r="X12" s="120">
        <v>5.5424948000000002E-2</v>
      </c>
      <c r="Y12" s="259">
        <v>80.31747</v>
      </c>
      <c r="Z12" s="31">
        <v>79.506709999999998</v>
      </c>
      <c r="AA12" s="31">
        <v>0.81077600000000005</v>
      </c>
      <c r="AB12" s="45">
        <v>0.100937497</v>
      </c>
      <c r="AC12" s="45">
        <v>0.01</v>
      </c>
      <c r="AD12" s="120">
        <v>0.110937497</v>
      </c>
      <c r="AE12" s="259">
        <v>7.7371179999999997</v>
      </c>
      <c r="AF12" s="31">
        <v>7.7371179999999997</v>
      </c>
      <c r="AG12" s="31">
        <v>1.6199999999999998E-36</v>
      </c>
      <c r="AH12" s="45">
        <v>3.3159019999999999E-3</v>
      </c>
      <c r="AI12" s="45">
        <v>1E-53</v>
      </c>
      <c r="AJ12" s="120">
        <v>3.3159019999999999E-3</v>
      </c>
      <c r="AK12" s="259">
        <v>49.6419</v>
      </c>
      <c r="AL12" s="31">
        <v>49.6419</v>
      </c>
      <c r="AM12" s="31">
        <v>1.6199999999999998E-36</v>
      </c>
      <c r="AN12" s="45">
        <v>5.2022784000000002E-2</v>
      </c>
      <c r="AO12" s="45">
        <v>1E-53</v>
      </c>
      <c r="AP12" s="120">
        <v>5.2022784000000002E-2</v>
      </c>
      <c r="AQ12" s="259">
        <v>52.89902</v>
      </c>
      <c r="AR12" s="31">
        <v>52.89902</v>
      </c>
      <c r="AS12" s="31">
        <v>1.6199999999999998E-36</v>
      </c>
      <c r="AT12" s="45">
        <v>0.12092652</v>
      </c>
      <c r="AU12" s="45">
        <v>1E-53</v>
      </c>
      <c r="AV12" s="120">
        <v>0.12092652</v>
      </c>
    </row>
    <row r="13" spans="1:49">
      <c r="A13" s="26"/>
      <c r="B13" s="155"/>
      <c r="K13" s="45"/>
      <c r="L13" s="120"/>
      <c r="M13" s="164">
        <v>7.5777979999999996</v>
      </c>
      <c r="N13" s="31">
        <v>5.4381469999999998</v>
      </c>
      <c r="O13" s="31">
        <v>2.1396510000000002</v>
      </c>
      <c r="P13" s="45">
        <v>3.4720699999999998E-3</v>
      </c>
      <c r="Q13" s="45">
        <v>0.04</v>
      </c>
      <c r="R13" s="120">
        <v>4.3472070000000002E-2</v>
      </c>
      <c r="S13" s="259">
        <v>42.517040000000001</v>
      </c>
      <c r="T13" s="31">
        <v>40.767650000000003</v>
      </c>
      <c r="U13" s="31">
        <v>1.7493860000000001</v>
      </c>
      <c r="V13" s="45">
        <v>5.1656533999999997E-2</v>
      </c>
      <c r="W13" s="45">
        <v>0.03</v>
      </c>
      <c r="X13" s="120">
        <v>8.1656534000000003E-2</v>
      </c>
      <c r="Y13" s="259">
        <v>136.64340000000001</v>
      </c>
      <c r="Z13" s="31">
        <v>135.3263</v>
      </c>
      <c r="AA13" s="31">
        <v>1.3171090000000001</v>
      </c>
      <c r="AB13" s="45">
        <v>0.180491125</v>
      </c>
      <c r="AC13" s="45">
        <v>0.02</v>
      </c>
      <c r="AD13" s="120">
        <v>0.20049112499999999</v>
      </c>
      <c r="AE13" s="259">
        <v>7.8695240000000002</v>
      </c>
      <c r="AF13" s="31">
        <v>7.8695240000000002</v>
      </c>
      <c r="AG13" s="31">
        <v>8.1100000000000003E-36</v>
      </c>
      <c r="AH13" s="45">
        <v>3.3843950000000001E-3</v>
      </c>
      <c r="AI13" s="45">
        <v>1E-52</v>
      </c>
      <c r="AJ13" s="120">
        <v>3.3843950000000001E-3</v>
      </c>
      <c r="AK13" s="259">
        <v>49.8827</v>
      </c>
      <c r="AL13" s="31">
        <v>49.8827</v>
      </c>
      <c r="AM13" s="31">
        <v>8.1100000000000003E-36</v>
      </c>
      <c r="AN13" s="45">
        <v>5.2394410000000002E-2</v>
      </c>
      <c r="AO13" s="45">
        <v>1E-52</v>
      </c>
      <c r="AP13" s="120">
        <v>5.2394410000000002E-2</v>
      </c>
      <c r="AQ13" s="259">
        <v>53.160220000000002</v>
      </c>
      <c r="AR13" s="31">
        <v>53.160220000000002</v>
      </c>
      <c r="AS13" s="31">
        <v>8.1100000000000003E-36</v>
      </c>
      <c r="AT13" s="45">
        <v>0.121637173</v>
      </c>
      <c r="AU13" s="45">
        <v>1E-52</v>
      </c>
      <c r="AV13" s="120">
        <v>0.121637173</v>
      </c>
    </row>
    <row r="14" spans="1:49">
      <c r="A14" s="26"/>
      <c r="B14" s="155"/>
      <c r="K14" s="45"/>
      <c r="L14" s="120"/>
      <c r="M14" s="164">
        <v>9.2714809999999996</v>
      </c>
      <c r="N14" s="31">
        <v>6.7700990000000001</v>
      </c>
      <c r="O14" s="31">
        <v>2.5013809999999999</v>
      </c>
      <c r="P14" s="45">
        <v>4.2371900000000001E-3</v>
      </c>
      <c r="Q14" s="45">
        <v>0.05</v>
      </c>
      <c r="R14" s="120">
        <v>5.4237189999999998E-2</v>
      </c>
      <c r="S14" s="259">
        <v>55.313180000000003</v>
      </c>
      <c r="T14" s="31">
        <v>53.17353</v>
      </c>
      <c r="U14" s="31">
        <v>2.1396510000000002</v>
      </c>
      <c r="V14" s="45">
        <v>6.7324160999999993E-2</v>
      </c>
      <c r="W14" s="45">
        <v>0.04</v>
      </c>
      <c r="X14" s="120">
        <v>0.107324161</v>
      </c>
      <c r="Y14" s="259">
        <v>181.1987</v>
      </c>
      <c r="Z14" s="31">
        <v>179.44929999999999</v>
      </c>
      <c r="AA14" s="31">
        <v>1.7493860000000001</v>
      </c>
      <c r="AB14" s="45">
        <v>0.24885728500000001</v>
      </c>
      <c r="AC14" s="45">
        <v>0.03</v>
      </c>
      <c r="AD14" s="120">
        <v>0.27885728500000001</v>
      </c>
      <c r="AE14" s="259">
        <v>8.0057790000000004</v>
      </c>
      <c r="AF14" s="31">
        <v>8.0057790000000004</v>
      </c>
      <c r="AG14" s="31">
        <v>4.0599999999999998E-35</v>
      </c>
      <c r="AH14" s="45">
        <v>3.4554719999999998E-3</v>
      </c>
      <c r="AI14" s="45">
        <v>1E-51</v>
      </c>
      <c r="AJ14" s="120">
        <v>3.4554719999999998E-3</v>
      </c>
      <c r="AK14" s="259">
        <v>50.12968</v>
      </c>
      <c r="AL14" s="31">
        <v>50.12968</v>
      </c>
      <c r="AM14" s="31">
        <v>4.0599999999999998E-35</v>
      </c>
      <c r="AN14" s="45">
        <v>5.2776564999999998E-2</v>
      </c>
      <c r="AO14" s="45">
        <v>1E-51</v>
      </c>
      <c r="AP14" s="120">
        <v>5.2776564999999998E-2</v>
      </c>
      <c r="AQ14" s="259">
        <v>53.428139999999999</v>
      </c>
      <c r="AR14" s="31">
        <v>53.428139999999999</v>
      </c>
      <c r="AS14" s="31">
        <v>4.0599999999999998E-35</v>
      </c>
      <c r="AT14" s="45">
        <v>0.12236706899999999</v>
      </c>
      <c r="AU14" s="45">
        <v>1E-51</v>
      </c>
      <c r="AV14" s="120">
        <v>0.12236706899999999</v>
      </c>
    </row>
    <row r="15" spans="1:49">
      <c r="A15" s="26"/>
      <c r="B15" s="155"/>
      <c r="K15" s="45"/>
      <c r="L15" s="120"/>
      <c r="M15" s="164">
        <v>10.933770000000001</v>
      </c>
      <c r="N15" s="31">
        <v>8.0918869999999998</v>
      </c>
      <c r="O15" s="31">
        <v>2.8418869999999998</v>
      </c>
      <c r="P15" s="45">
        <v>4.986819E-3</v>
      </c>
      <c r="Q15" s="45">
        <v>0.06</v>
      </c>
      <c r="R15" s="120">
        <v>6.4986819000000001E-2</v>
      </c>
      <c r="S15" s="259">
        <v>67.630260000000007</v>
      </c>
      <c r="T15" s="31">
        <v>65.128879999999995</v>
      </c>
      <c r="U15" s="31">
        <v>2.5013809999999999</v>
      </c>
      <c r="V15" s="45">
        <v>8.2499242E-2</v>
      </c>
      <c r="W15" s="45">
        <v>0.05</v>
      </c>
      <c r="X15" s="120">
        <v>0.13249924199999999</v>
      </c>
      <c r="Y15" s="259">
        <v>218.35230000000001</v>
      </c>
      <c r="Z15" s="31">
        <v>216.21270000000001</v>
      </c>
      <c r="AA15" s="31">
        <v>2.1396510000000002</v>
      </c>
      <c r="AB15" s="45">
        <v>0.30963247900000002</v>
      </c>
      <c r="AC15" s="45">
        <v>0.04</v>
      </c>
      <c r="AD15" s="120">
        <v>0.349632479</v>
      </c>
      <c r="AE15" s="259">
        <v>8.1460760000000008</v>
      </c>
      <c r="AF15" s="31">
        <v>8.1460760000000008</v>
      </c>
      <c r="AG15" s="31">
        <v>2.0399999999999999E-34</v>
      </c>
      <c r="AH15" s="45">
        <v>3.5292819999999999E-3</v>
      </c>
      <c r="AI15" s="45">
        <v>1E-50</v>
      </c>
      <c r="AJ15" s="120">
        <v>3.5292819999999999E-3</v>
      </c>
      <c r="AK15" s="259">
        <v>50.383119999999998</v>
      </c>
      <c r="AL15" s="31">
        <v>50.383119999999998</v>
      </c>
      <c r="AM15" s="31">
        <v>2.0399999999999999E-34</v>
      </c>
      <c r="AN15" s="45">
        <v>5.3169770999999998E-2</v>
      </c>
      <c r="AO15" s="45">
        <v>1E-50</v>
      </c>
      <c r="AP15" s="120">
        <v>5.3169770999999998E-2</v>
      </c>
      <c r="AQ15" s="259">
        <v>53.703099999999999</v>
      </c>
      <c r="AR15" s="31">
        <v>53.703099999999999</v>
      </c>
      <c r="AS15" s="31">
        <v>2.0399999999999999E-34</v>
      </c>
      <c r="AT15" s="45">
        <v>0.123117144</v>
      </c>
      <c r="AU15" s="45">
        <v>1E-50</v>
      </c>
      <c r="AV15" s="120">
        <v>0.123117144</v>
      </c>
    </row>
    <row r="16" spans="1:49">
      <c r="A16" s="26"/>
      <c r="B16" s="155"/>
      <c r="K16" s="45"/>
      <c r="L16" s="120"/>
      <c r="M16" s="164">
        <v>12.569380000000001</v>
      </c>
      <c r="N16" s="31">
        <v>9.4036869999999997</v>
      </c>
      <c r="O16" s="31">
        <v>3.1656979999999999</v>
      </c>
      <c r="P16" s="45">
        <v>5.7234169999999997E-3</v>
      </c>
      <c r="Q16" s="45">
        <v>7.0000000000000007E-2</v>
      </c>
      <c r="R16" s="120">
        <v>7.5723417000000001E-2</v>
      </c>
      <c r="S16" s="259">
        <v>79.511790000000005</v>
      </c>
      <c r="T16" s="31">
        <v>76.669910000000002</v>
      </c>
      <c r="U16" s="31">
        <v>2.8418869999999998</v>
      </c>
      <c r="V16" s="45">
        <v>9.7228889999999998E-2</v>
      </c>
      <c r="W16" s="45">
        <v>0.06</v>
      </c>
      <c r="X16" s="120">
        <v>0.15722889000000001</v>
      </c>
      <c r="Y16" s="259">
        <v>250.38040000000001</v>
      </c>
      <c r="Z16" s="31">
        <v>247.87899999999999</v>
      </c>
      <c r="AA16" s="31">
        <v>2.5013809999999999</v>
      </c>
      <c r="AB16" s="45">
        <v>0.36480530100000003</v>
      </c>
      <c r="AC16" s="45">
        <v>0.05</v>
      </c>
      <c r="AD16" s="120">
        <v>0.41480530100000002</v>
      </c>
      <c r="AE16" s="259">
        <v>8.2906200000000005</v>
      </c>
      <c r="AF16" s="31">
        <v>8.2906200000000005</v>
      </c>
      <c r="AG16" s="31">
        <v>1.02E-33</v>
      </c>
      <c r="AH16" s="45">
        <v>3.6059780000000001E-3</v>
      </c>
      <c r="AI16" s="45">
        <v>9.9999999999999994E-50</v>
      </c>
      <c r="AJ16" s="120">
        <v>3.6059780000000001E-3</v>
      </c>
      <c r="AK16" s="259">
        <v>50.643320000000003</v>
      </c>
      <c r="AL16" s="31">
        <v>50.643320000000003</v>
      </c>
      <c r="AM16" s="31">
        <v>1.02E-33</v>
      </c>
      <c r="AN16" s="45">
        <v>5.3574584000000001E-2</v>
      </c>
      <c r="AO16" s="45">
        <v>9.9999999999999994E-50</v>
      </c>
      <c r="AP16" s="120">
        <v>5.3574584000000001E-2</v>
      </c>
      <c r="AQ16" s="259">
        <v>53.985419999999998</v>
      </c>
      <c r="AR16" s="31">
        <v>53.985419999999998</v>
      </c>
      <c r="AS16" s="31">
        <v>1.02E-33</v>
      </c>
      <c r="AT16" s="45">
        <v>0.123888385</v>
      </c>
      <c r="AU16" s="45">
        <v>9.9999999999999994E-50</v>
      </c>
      <c r="AV16" s="120">
        <v>0.123888385</v>
      </c>
    </row>
    <row r="17" spans="1:48">
      <c r="A17" s="26"/>
      <c r="B17" s="155"/>
      <c r="K17" s="45"/>
      <c r="L17" s="120"/>
      <c r="M17" s="164">
        <v>14.181520000000001</v>
      </c>
      <c r="N17" s="31">
        <v>10.70565</v>
      </c>
      <c r="O17" s="31">
        <v>3.475873</v>
      </c>
      <c r="P17" s="45">
        <v>6.448657E-3</v>
      </c>
      <c r="Q17" s="45">
        <v>0.08</v>
      </c>
      <c r="R17" s="120">
        <v>8.6448656999999998E-2</v>
      </c>
      <c r="S17" s="259">
        <v>90.992159999999998</v>
      </c>
      <c r="T17" s="31">
        <v>87.826459999999997</v>
      </c>
      <c r="U17" s="31">
        <v>3.1656979999999999</v>
      </c>
      <c r="V17" s="45">
        <v>0.111548419</v>
      </c>
      <c r="W17" s="45">
        <v>7.0000000000000007E-2</v>
      </c>
      <c r="X17" s="120">
        <v>0.18154841899999999</v>
      </c>
      <c r="Y17" s="259">
        <v>278.6343</v>
      </c>
      <c r="Z17" s="31">
        <v>275.79239999999999</v>
      </c>
      <c r="AA17" s="31">
        <v>2.8418869999999998</v>
      </c>
      <c r="AB17" s="45">
        <v>0.415620983</v>
      </c>
      <c r="AC17" s="45">
        <v>0.06</v>
      </c>
      <c r="AD17" s="120">
        <v>0.475620983</v>
      </c>
      <c r="AE17" s="259">
        <v>8.4396260000000005</v>
      </c>
      <c r="AF17" s="31">
        <v>8.4396260000000005</v>
      </c>
      <c r="AG17" s="31">
        <v>5.12E-33</v>
      </c>
      <c r="AH17" s="45">
        <v>3.685729E-3</v>
      </c>
      <c r="AI17" s="45">
        <v>9.9999999999999997E-49</v>
      </c>
      <c r="AJ17" s="120">
        <v>3.685729E-3</v>
      </c>
      <c r="AK17" s="259">
        <v>50.910600000000002</v>
      </c>
      <c r="AL17" s="31">
        <v>50.910600000000002</v>
      </c>
      <c r="AM17" s="31">
        <v>5.12E-33</v>
      </c>
      <c r="AN17" s="45">
        <v>5.3991589999999999E-2</v>
      </c>
      <c r="AO17" s="45">
        <v>9.9999999999999997E-49</v>
      </c>
      <c r="AP17" s="120">
        <v>5.3991589999999999E-2</v>
      </c>
      <c r="AQ17" s="259">
        <v>54.275480000000002</v>
      </c>
      <c r="AR17" s="31">
        <v>54.275480000000002</v>
      </c>
      <c r="AS17" s="31">
        <v>5.12E-33</v>
      </c>
      <c r="AT17" s="45">
        <v>0.12468183400000001</v>
      </c>
      <c r="AU17" s="45">
        <v>9.9999999999999997E-49</v>
      </c>
      <c r="AV17" s="120">
        <v>0.12468183400000001</v>
      </c>
    </row>
    <row r="18" spans="1:48">
      <c r="A18" s="26"/>
      <c r="B18" s="155"/>
      <c r="K18" s="45"/>
      <c r="L18" s="120"/>
      <c r="M18" s="164">
        <v>15.772500000000001</v>
      </c>
      <c r="N18" s="31">
        <v>11.997909999999999</v>
      </c>
      <c r="O18" s="31">
        <v>3.774597</v>
      </c>
      <c r="P18" s="45">
        <v>7.1637460000000003E-3</v>
      </c>
      <c r="Q18" s="45">
        <v>0.09</v>
      </c>
      <c r="R18" s="120">
        <v>9.7163745999999995E-2</v>
      </c>
      <c r="S18" s="259">
        <v>102.1001</v>
      </c>
      <c r="T18" s="31">
        <v>98.624200000000002</v>
      </c>
      <c r="U18" s="31">
        <v>3.475873</v>
      </c>
      <c r="V18" s="45">
        <v>0.12548627100000001</v>
      </c>
      <c r="W18" s="45">
        <v>0.08</v>
      </c>
      <c r="X18" s="120">
        <v>0.205486271</v>
      </c>
      <c r="Y18" s="259">
        <v>303.9855</v>
      </c>
      <c r="Z18" s="31">
        <v>300.81979999999999</v>
      </c>
      <c r="AA18" s="31">
        <v>3.1656979999999999</v>
      </c>
      <c r="AB18" s="45">
        <v>0.462920371</v>
      </c>
      <c r="AC18" s="45">
        <v>7.0000000000000007E-2</v>
      </c>
      <c r="AD18" s="120">
        <v>0.532920371</v>
      </c>
      <c r="AE18" s="259">
        <v>8.5933270000000004</v>
      </c>
      <c r="AF18" s="31">
        <v>8.5933270000000004</v>
      </c>
      <c r="AG18" s="31">
        <v>2.5599999999999998E-32</v>
      </c>
      <c r="AH18" s="45">
        <v>3.7687100000000002E-3</v>
      </c>
      <c r="AI18" s="45">
        <v>9.9999999999999997E-48</v>
      </c>
      <c r="AJ18" s="120">
        <v>3.7687100000000002E-3</v>
      </c>
      <c r="AK18" s="259">
        <v>51.185310000000001</v>
      </c>
      <c r="AL18" s="31">
        <v>51.185310000000001</v>
      </c>
      <c r="AM18" s="31">
        <v>2.5599999999999998E-32</v>
      </c>
      <c r="AN18" s="45">
        <v>5.4421411000000003E-2</v>
      </c>
      <c r="AO18" s="45">
        <v>9.9999999999999997E-48</v>
      </c>
      <c r="AP18" s="120">
        <v>5.4421411000000003E-2</v>
      </c>
      <c r="AQ18" s="259">
        <v>54.573619999999998</v>
      </c>
      <c r="AR18" s="31">
        <v>54.573619999999998</v>
      </c>
      <c r="AS18" s="31">
        <v>2.5599999999999998E-32</v>
      </c>
      <c r="AT18" s="45">
        <v>0.12549859499999999</v>
      </c>
      <c r="AU18" s="45">
        <v>9.9999999999999997E-48</v>
      </c>
      <c r="AV18" s="120">
        <v>0.12549859499999999</v>
      </c>
    </row>
    <row r="19" spans="1:48">
      <c r="A19" s="26"/>
      <c r="B19" s="155"/>
      <c r="K19" s="45"/>
      <c r="L19" s="120"/>
      <c r="M19" s="164">
        <v>17.344100000000001</v>
      </c>
      <c r="N19" s="31">
        <v>13.28059</v>
      </c>
      <c r="O19" s="31">
        <v>4.0635060000000003</v>
      </c>
      <c r="P19" s="45">
        <v>7.8695989999999997E-3</v>
      </c>
      <c r="Q19" s="45">
        <v>0.1</v>
      </c>
      <c r="R19" s="120">
        <v>0.107869599</v>
      </c>
      <c r="S19" s="259">
        <v>112.8603</v>
      </c>
      <c r="T19" s="31">
        <v>109.0857</v>
      </c>
      <c r="U19" s="31">
        <v>3.774597</v>
      </c>
      <c r="V19" s="45">
        <v>0.13906638199999999</v>
      </c>
      <c r="W19" s="45">
        <v>0.09</v>
      </c>
      <c r="X19" s="120">
        <v>0.22906638200000001</v>
      </c>
      <c r="Y19" s="259">
        <v>327.0299</v>
      </c>
      <c r="Z19" s="31">
        <v>323.55399999999997</v>
      </c>
      <c r="AA19" s="31">
        <v>3.475873</v>
      </c>
      <c r="AB19" s="45">
        <v>0.50730209800000003</v>
      </c>
      <c r="AC19" s="45">
        <v>0.08</v>
      </c>
      <c r="AD19" s="120">
        <v>0.58730209799999999</v>
      </c>
      <c r="AE19" s="259">
        <v>8.7519650000000002</v>
      </c>
      <c r="AF19" s="31">
        <v>8.7519650000000002</v>
      </c>
      <c r="AG19" s="31">
        <v>1.2800000000000001E-31</v>
      </c>
      <c r="AH19" s="45">
        <v>3.8551100000000001E-3</v>
      </c>
      <c r="AI19" s="45">
        <v>1E-46</v>
      </c>
      <c r="AJ19" s="120">
        <v>3.8551100000000001E-3</v>
      </c>
      <c r="AK19" s="259">
        <v>51.467799999999997</v>
      </c>
      <c r="AL19" s="31">
        <v>51.467799999999997</v>
      </c>
      <c r="AM19" s="31">
        <v>1.2800000000000001E-31</v>
      </c>
      <c r="AN19" s="45">
        <v>5.4864705999999999E-2</v>
      </c>
      <c r="AO19" s="45">
        <v>1E-46</v>
      </c>
      <c r="AP19" s="120">
        <v>5.4864705999999999E-2</v>
      </c>
      <c r="AQ19" s="259">
        <v>54.88026</v>
      </c>
      <c r="AR19" s="31">
        <v>54.88026</v>
      </c>
      <c r="AS19" s="31">
        <v>1.2800000000000001E-31</v>
      </c>
      <c r="AT19" s="45">
        <v>0.12633983600000001</v>
      </c>
      <c r="AU19" s="45">
        <v>1E-46</v>
      </c>
      <c r="AV19" s="120">
        <v>0.12633983600000001</v>
      </c>
    </row>
    <row r="20" spans="1:48">
      <c r="A20" s="26"/>
      <c r="B20" s="155"/>
      <c r="K20" s="45"/>
      <c r="L20" s="120"/>
      <c r="M20" s="164">
        <v>32.207129999999999</v>
      </c>
      <c r="N20" s="31">
        <v>25.60594</v>
      </c>
      <c r="O20" s="31">
        <v>6.6011839999999999</v>
      </c>
      <c r="P20" s="45">
        <v>1.4529734000000001E-2</v>
      </c>
      <c r="Q20" s="45">
        <v>0.2</v>
      </c>
      <c r="R20" s="120">
        <v>0.214529734</v>
      </c>
      <c r="S20" s="259">
        <v>123.2945</v>
      </c>
      <c r="T20" s="31">
        <v>119.23090000000001</v>
      </c>
      <c r="U20" s="31">
        <v>4.0635060000000003</v>
      </c>
      <c r="V20" s="45">
        <v>0.15230948599999999</v>
      </c>
      <c r="W20" s="45">
        <v>0.1</v>
      </c>
      <c r="X20" s="120">
        <v>0.25230948600000003</v>
      </c>
      <c r="Y20" s="259">
        <v>348.19349999999997</v>
      </c>
      <c r="Z20" s="31">
        <v>344.41890000000001</v>
      </c>
      <c r="AA20" s="31">
        <v>3.774597</v>
      </c>
      <c r="AB20" s="45">
        <v>0.54920972199999996</v>
      </c>
      <c r="AC20" s="45">
        <v>0.09</v>
      </c>
      <c r="AD20" s="120">
        <v>0.63920972200000004</v>
      </c>
      <c r="AE20" s="259">
        <v>8.9158039999999996</v>
      </c>
      <c r="AF20" s="31">
        <v>8.9158039999999996</v>
      </c>
      <c r="AG20" s="31">
        <v>6.4399999999999997E-31</v>
      </c>
      <c r="AH20" s="45">
        <v>3.9451310000000002E-3</v>
      </c>
      <c r="AI20" s="45">
        <v>9.9999999999999998E-46</v>
      </c>
      <c r="AJ20" s="120">
        <v>3.9451310000000002E-3</v>
      </c>
      <c r="AK20" s="259">
        <v>51.758459999999999</v>
      </c>
      <c r="AL20" s="31">
        <v>51.758459999999999</v>
      </c>
      <c r="AM20" s="31">
        <v>6.4399999999999997E-31</v>
      </c>
      <c r="AN20" s="45">
        <v>5.5322173000000002E-2</v>
      </c>
      <c r="AO20" s="45">
        <v>9.9999999999999998E-46</v>
      </c>
      <c r="AP20" s="120">
        <v>5.5322173000000002E-2</v>
      </c>
      <c r="AQ20" s="259">
        <v>55.195790000000002</v>
      </c>
      <c r="AR20" s="31">
        <v>55.195790000000002</v>
      </c>
      <c r="AS20" s="31">
        <v>6.4399999999999997E-31</v>
      </c>
      <c r="AT20" s="45">
        <v>0.12720678999999999</v>
      </c>
      <c r="AU20" s="45">
        <v>9.9999999999999998E-46</v>
      </c>
      <c r="AV20" s="120">
        <v>0.12720678999999999</v>
      </c>
    </row>
    <row r="21" spans="1:48">
      <c r="A21" s="26"/>
      <c r="B21" s="155"/>
      <c r="K21" s="45"/>
      <c r="L21" s="120"/>
      <c r="M21" s="164">
        <v>45.856209999999997</v>
      </c>
      <c r="N21" s="31">
        <v>37.088509999999999</v>
      </c>
      <c r="O21" s="31">
        <v>8.7677010000000006</v>
      </c>
      <c r="P21" s="45">
        <v>2.0635283000000001E-2</v>
      </c>
      <c r="Q21" s="45">
        <v>0.3</v>
      </c>
      <c r="R21" s="120">
        <v>0.32063528299999999</v>
      </c>
      <c r="S21" s="259">
        <v>213.2045</v>
      </c>
      <c r="T21" s="31">
        <v>206.60329999999999</v>
      </c>
      <c r="U21" s="31">
        <v>6.6011839999999999</v>
      </c>
      <c r="V21" s="45">
        <v>0.26949836900000002</v>
      </c>
      <c r="W21" s="45">
        <v>0.2</v>
      </c>
      <c r="X21" s="120">
        <v>0.46949836900000003</v>
      </c>
      <c r="Y21" s="259">
        <v>367.79129999999998</v>
      </c>
      <c r="Z21" s="31">
        <v>363.7278</v>
      </c>
      <c r="AA21" s="31">
        <v>4.0635060000000003</v>
      </c>
      <c r="AB21" s="45">
        <v>0.58898243400000005</v>
      </c>
      <c r="AC21" s="45">
        <v>0.1</v>
      </c>
      <c r="AD21" s="120">
        <v>0.68898243400000003</v>
      </c>
      <c r="AE21" s="259">
        <v>9.0851209999999991</v>
      </c>
      <c r="AF21" s="31">
        <v>9.0851209999999991</v>
      </c>
      <c r="AG21" s="31">
        <v>3.2299999999999997E-30</v>
      </c>
      <c r="AH21" s="45">
        <v>4.0389859999999996E-3</v>
      </c>
      <c r="AI21" s="45">
        <v>9.9999999999999995E-45</v>
      </c>
      <c r="AJ21" s="120">
        <v>4.0389859999999996E-3</v>
      </c>
      <c r="AK21" s="259">
        <v>52.057670000000002</v>
      </c>
      <c r="AL21" s="31">
        <v>52.057670000000002</v>
      </c>
      <c r="AM21" s="31">
        <v>3.2299999999999997E-30</v>
      </c>
      <c r="AN21" s="45">
        <v>5.5794551999999997E-2</v>
      </c>
      <c r="AO21" s="45">
        <v>9.9999999999999995E-45</v>
      </c>
      <c r="AP21" s="120">
        <v>5.5794551999999997E-2</v>
      </c>
      <c r="AQ21" s="259">
        <v>55.520659999999999</v>
      </c>
      <c r="AR21" s="31">
        <v>55.520659999999999</v>
      </c>
      <c r="AS21" s="31">
        <v>3.2299999999999997E-30</v>
      </c>
      <c r="AT21" s="45">
        <v>0.12810076400000001</v>
      </c>
      <c r="AU21" s="45">
        <v>9.9999999999999995E-45</v>
      </c>
      <c r="AV21" s="120">
        <v>0.12810076400000001</v>
      </c>
    </row>
    <row r="22" spans="1:48">
      <c r="A22" s="26"/>
      <c r="B22" s="155"/>
      <c r="K22" s="45"/>
      <c r="L22" s="120"/>
      <c r="M22" s="164">
        <v>58.537770000000002</v>
      </c>
      <c r="N22" s="31">
        <v>47.814109999999999</v>
      </c>
      <c r="O22" s="31">
        <v>10.723660000000001</v>
      </c>
      <c r="P22" s="45">
        <v>2.6306683000000001E-2</v>
      </c>
      <c r="Q22" s="45">
        <v>0.4</v>
      </c>
      <c r="R22" s="120">
        <v>0.42630668300000002</v>
      </c>
      <c r="S22" s="259">
        <v>284.1626</v>
      </c>
      <c r="T22" s="31">
        <v>275.39490000000001</v>
      </c>
      <c r="U22" s="31">
        <v>8.7677010000000006</v>
      </c>
      <c r="V22" s="45">
        <v>0.36590671600000002</v>
      </c>
      <c r="W22" s="45">
        <v>0.3</v>
      </c>
      <c r="X22" s="120">
        <v>0.66590671599999995</v>
      </c>
      <c r="Y22" s="259">
        <v>512.5145</v>
      </c>
      <c r="Z22" s="31">
        <v>505.91329999999999</v>
      </c>
      <c r="AA22" s="31">
        <v>6.6011839999999999</v>
      </c>
      <c r="AB22" s="45">
        <v>0.90955075600000002</v>
      </c>
      <c r="AC22" s="45">
        <v>0.2</v>
      </c>
      <c r="AD22" s="120">
        <v>1.109550756</v>
      </c>
      <c r="AE22" s="259">
        <v>9.2602119999999992</v>
      </c>
      <c r="AF22" s="31">
        <v>9.2602119999999992</v>
      </c>
      <c r="AG22" s="31">
        <v>1.6200000000000001E-29</v>
      </c>
      <c r="AH22" s="45">
        <v>4.1369049999999997E-3</v>
      </c>
      <c r="AI22" s="45">
        <v>1.0000000000000001E-43</v>
      </c>
      <c r="AJ22" s="120">
        <v>4.1369049999999997E-3</v>
      </c>
      <c r="AK22" s="259">
        <v>52.365879999999997</v>
      </c>
      <c r="AL22" s="31">
        <v>52.365879999999997</v>
      </c>
      <c r="AM22" s="31">
        <v>1.6200000000000001E-29</v>
      </c>
      <c r="AN22" s="45">
        <v>5.6282626000000002E-2</v>
      </c>
      <c r="AO22" s="45">
        <v>1.0000000000000001E-43</v>
      </c>
      <c r="AP22" s="120">
        <v>5.6282626000000002E-2</v>
      </c>
      <c r="AQ22" s="259">
        <v>55.855330000000002</v>
      </c>
      <c r="AR22" s="31">
        <v>55.855330000000002</v>
      </c>
      <c r="AS22" s="31">
        <v>1.6200000000000001E-29</v>
      </c>
      <c r="AT22" s="45">
        <v>0.12902314200000001</v>
      </c>
      <c r="AU22" s="45">
        <v>1.0000000000000001E-43</v>
      </c>
      <c r="AV22" s="120">
        <v>0.12902314200000001</v>
      </c>
    </row>
    <row r="23" spans="1:48">
      <c r="A23" s="26"/>
      <c r="B23" s="155"/>
      <c r="K23" s="45"/>
      <c r="L23" s="120"/>
      <c r="M23" s="164">
        <v>70.392960000000002</v>
      </c>
      <c r="N23" s="31">
        <v>57.856349999999999</v>
      </c>
      <c r="O23" s="31">
        <v>12.5366</v>
      </c>
      <c r="P23" s="45">
        <v>3.1610403000000002E-2</v>
      </c>
      <c r="Q23" s="45">
        <v>0.5</v>
      </c>
      <c r="R23" s="120">
        <v>0.53161040299999995</v>
      </c>
      <c r="S23" s="259">
        <v>342.47609999999997</v>
      </c>
      <c r="T23" s="31">
        <v>331.75240000000002</v>
      </c>
      <c r="U23" s="31">
        <v>10.723660000000001</v>
      </c>
      <c r="V23" s="45">
        <v>0.44773584399999999</v>
      </c>
      <c r="W23" s="45">
        <v>0.4</v>
      </c>
      <c r="X23" s="120">
        <v>0.84773584400000002</v>
      </c>
      <c r="Y23" s="259">
        <v>609.70979999999997</v>
      </c>
      <c r="Z23" s="31">
        <v>600.94209999999998</v>
      </c>
      <c r="AA23" s="31">
        <v>8.7677010000000006</v>
      </c>
      <c r="AB23" s="45">
        <v>1.1481774250000001</v>
      </c>
      <c r="AC23" s="45">
        <v>0.3</v>
      </c>
      <c r="AD23" s="120">
        <v>1.4481774249999999</v>
      </c>
      <c r="AE23" s="259">
        <v>9.4413929999999997</v>
      </c>
      <c r="AF23" s="31">
        <v>9.4413929999999997</v>
      </c>
      <c r="AG23" s="31">
        <v>8.1099999999999998E-29</v>
      </c>
      <c r="AH23" s="45">
        <v>4.2391299999999998E-3</v>
      </c>
      <c r="AI23" s="45">
        <v>1E-42</v>
      </c>
      <c r="AJ23" s="120">
        <v>4.2391299999999998E-3</v>
      </c>
      <c r="AK23" s="259">
        <v>52.683509999999998</v>
      </c>
      <c r="AL23" s="31">
        <v>52.683509999999998</v>
      </c>
      <c r="AM23" s="31">
        <v>8.1099999999999998E-29</v>
      </c>
      <c r="AN23" s="45">
        <v>5.6787229000000002E-2</v>
      </c>
      <c r="AO23" s="45">
        <v>1E-42</v>
      </c>
      <c r="AP23" s="120">
        <v>5.6787229000000002E-2</v>
      </c>
      <c r="AQ23" s="259">
        <v>56.200290000000003</v>
      </c>
      <c r="AR23" s="31">
        <v>56.200290000000003</v>
      </c>
      <c r="AS23" s="31">
        <v>8.1099999999999998E-29</v>
      </c>
      <c r="AT23" s="45">
        <v>0.129975386</v>
      </c>
      <c r="AU23" s="45">
        <v>1E-42</v>
      </c>
      <c r="AV23" s="120">
        <v>0.129975386</v>
      </c>
    </row>
    <row r="24" spans="1:48">
      <c r="A24" s="26"/>
      <c r="B24" s="114"/>
      <c r="K24" s="45"/>
      <c r="L24" s="120"/>
      <c r="M24" s="164">
        <v>81.522450000000006</v>
      </c>
      <c r="N24" s="31">
        <v>67.27928</v>
      </c>
      <c r="O24" s="31">
        <v>14.243169999999999</v>
      </c>
      <c r="P24" s="45">
        <v>3.6592698999999999E-2</v>
      </c>
      <c r="Q24" s="45">
        <v>0.6</v>
      </c>
      <c r="R24" s="120">
        <v>0.63659269900000004</v>
      </c>
      <c r="S24" s="259">
        <v>391.74250000000001</v>
      </c>
      <c r="T24" s="31">
        <v>379.20589999999999</v>
      </c>
      <c r="U24" s="31">
        <v>12.5366</v>
      </c>
      <c r="V24" s="45">
        <v>0.51870469900000005</v>
      </c>
      <c r="W24" s="45">
        <v>0.5</v>
      </c>
      <c r="X24" s="120">
        <v>1.0187046989999999</v>
      </c>
      <c r="Y24" s="259">
        <v>683.78930000000003</v>
      </c>
      <c r="Z24" s="31">
        <v>673.06569999999999</v>
      </c>
      <c r="AA24" s="31">
        <v>10.723660000000001</v>
      </c>
      <c r="AB24" s="45">
        <v>1.3404954760000001</v>
      </c>
      <c r="AC24" s="45">
        <v>0.4</v>
      </c>
      <c r="AD24" s="120">
        <v>1.740495476</v>
      </c>
      <c r="AE24" s="259">
        <v>9.6289979999999993</v>
      </c>
      <c r="AF24" s="31">
        <v>9.6289979999999993</v>
      </c>
      <c r="AG24" s="31">
        <v>4.0599999999999996E-28</v>
      </c>
      <c r="AH24" s="45">
        <v>4.3459220000000003E-3</v>
      </c>
      <c r="AI24" s="45">
        <v>1E-41</v>
      </c>
      <c r="AJ24" s="120">
        <v>4.3459220000000003E-3</v>
      </c>
      <c r="AK24" s="259">
        <v>53.011040000000001</v>
      </c>
      <c r="AL24" s="31">
        <v>53.011040000000001</v>
      </c>
      <c r="AM24" s="31">
        <v>4.0599999999999996E-28</v>
      </c>
      <c r="AN24" s="45">
        <v>5.7309243000000003E-2</v>
      </c>
      <c r="AO24" s="45">
        <v>1E-41</v>
      </c>
      <c r="AP24" s="120">
        <v>5.7309243000000003E-2</v>
      </c>
      <c r="AQ24" s="259">
        <v>56.556049999999999</v>
      </c>
      <c r="AR24" s="31">
        <v>56.556049999999999</v>
      </c>
      <c r="AS24" s="31">
        <v>4.0599999999999996E-28</v>
      </c>
      <c r="AT24" s="45">
        <v>0.13095905099999999</v>
      </c>
      <c r="AU24" s="45">
        <v>1E-41</v>
      </c>
      <c r="AV24" s="120">
        <v>0.13095905099999999</v>
      </c>
    </row>
    <row r="25" spans="1:48">
      <c r="A25" s="26"/>
      <c r="B25" s="114"/>
      <c r="K25" s="45"/>
      <c r="L25" s="120"/>
      <c r="M25" s="164">
        <v>92.005070000000003</v>
      </c>
      <c r="N25" s="31">
        <v>76.138999999999996</v>
      </c>
      <c r="O25" s="31">
        <v>15.86608</v>
      </c>
      <c r="P25" s="45">
        <v>4.1289231000000003E-2</v>
      </c>
      <c r="Q25" s="45">
        <v>0.7</v>
      </c>
      <c r="R25" s="120">
        <v>0.74128923099999999</v>
      </c>
      <c r="S25" s="259">
        <v>434.22289999999998</v>
      </c>
      <c r="T25" s="31">
        <v>419.97969999999998</v>
      </c>
      <c r="U25" s="31">
        <v>14.243169999999999</v>
      </c>
      <c r="V25" s="45">
        <v>0.58125368300000002</v>
      </c>
      <c r="W25" s="45">
        <v>0.6</v>
      </c>
      <c r="X25" s="120">
        <v>1.181253683</v>
      </c>
      <c r="Y25" s="259">
        <v>743.73209999999995</v>
      </c>
      <c r="Z25" s="31">
        <v>731.19550000000004</v>
      </c>
      <c r="AA25" s="31">
        <v>12.5366</v>
      </c>
      <c r="AB25" s="45">
        <v>1.5018669609999999</v>
      </c>
      <c r="AC25" s="45">
        <v>0.5</v>
      </c>
      <c r="AD25" s="120">
        <v>2.0018669610000002</v>
      </c>
      <c r="AE25" s="259">
        <v>9.8233870000000003</v>
      </c>
      <c r="AF25" s="31">
        <v>9.8233870000000003</v>
      </c>
      <c r="AG25" s="31">
        <v>2.04E-27</v>
      </c>
      <c r="AH25" s="45">
        <v>4.4575580000000004E-3</v>
      </c>
      <c r="AI25" s="45">
        <v>9.9999999999999993E-41</v>
      </c>
      <c r="AJ25" s="120">
        <v>4.4575580000000004E-3</v>
      </c>
      <c r="AK25" s="259">
        <v>53.348979999999997</v>
      </c>
      <c r="AL25" s="31">
        <v>53.348979999999997</v>
      </c>
      <c r="AM25" s="31">
        <v>2.04E-27</v>
      </c>
      <c r="AN25" s="45">
        <v>5.7849605999999998E-2</v>
      </c>
      <c r="AO25" s="45">
        <v>9.9999999999999993E-41</v>
      </c>
      <c r="AP25" s="120">
        <v>5.7849605999999998E-2</v>
      </c>
      <c r="AQ25" s="259">
        <v>56.923160000000003</v>
      </c>
      <c r="AR25" s="31">
        <v>56.923160000000003</v>
      </c>
      <c r="AS25" s="31">
        <v>2.04E-27</v>
      </c>
      <c r="AT25" s="45">
        <v>0.13197578200000001</v>
      </c>
      <c r="AU25" s="45">
        <v>9.9999999999999993E-41</v>
      </c>
      <c r="AV25" s="120">
        <v>0.13197578200000001</v>
      </c>
    </row>
    <row r="26" spans="1:48">
      <c r="A26" s="26"/>
      <c r="B26" s="114"/>
      <c r="K26" s="45"/>
      <c r="L26" s="120"/>
      <c r="M26" s="164">
        <v>101.90560000000001</v>
      </c>
      <c r="N26" s="31">
        <v>84.484939999999995</v>
      </c>
      <c r="O26" s="31">
        <v>17.420629999999999</v>
      </c>
      <c r="P26" s="45">
        <v>4.5729000999999998E-2</v>
      </c>
      <c r="Q26" s="45">
        <v>0.8</v>
      </c>
      <c r="R26" s="120">
        <v>0.84572900100000004</v>
      </c>
      <c r="S26" s="259">
        <v>471.43279999999999</v>
      </c>
      <c r="T26" s="31">
        <v>455.56670000000003</v>
      </c>
      <c r="U26" s="31">
        <v>15.86608</v>
      </c>
      <c r="V26" s="45">
        <v>0.63707897000000002</v>
      </c>
      <c r="W26" s="45">
        <v>0.7</v>
      </c>
      <c r="X26" s="120">
        <v>1.3370789700000001</v>
      </c>
      <c r="Y26" s="259">
        <v>794.00120000000004</v>
      </c>
      <c r="Z26" s="31">
        <v>779.75810000000001</v>
      </c>
      <c r="AA26" s="31">
        <v>14.243169999999999</v>
      </c>
      <c r="AB26" s="45">
        <v>1.6407785619999999</v>
      </c>
      <c r="AC26" s="45">
        <v>0.6</v>
      </c>
      <c r="AD26" s="120">
        <v>2.240778562</v>
      </c>
      <c r="AE26" s="259">
        <v>10.91147</v>
      </c>
      <c r="AF26" s="31">
        <v>10.91147</v>
      </c>
      <c r="AG26" s="31">
        <v>6.4400000000000001E-24</v>
      </c>
      <c r="AH26" s="45">
        <v>5.0995759999999998E-3</v>
      </c>
      <c r="AI26" s="45">
        <v>1E-35</v>
      </c>
      <c r="AJ26" s="120">
        <v>5.0995759999999998E-3</v>
      </c>
      <c r="AK26" s="259">
        <v>55.214390000000002</v>
      </c>
      <c r="AL26" s="31">
        <v>55.214390000000002</v>
      </c>
      <c r="AM26" s="31">
        <v>6.4400000000000001E-24</v>
      </c>
      <c r="AN26" s="45">
        <v>6.0863976E-2</v>
      </c>
      <c r="AO26" s="45">
        <v>1E-35</v>
      </c>
      <c r="AP26" s="120">
        <v>6.0863976E-2</v>
      </c>
      <c r="AQ26" s="259">
        <v>58.950519999999997</v>
      </c>
      <c r="AR26" s="31">
        <v>58.950519999999997</v>
      </c>
      <c r="AS26" s="31">
        <v>6.4400000000000001E-24</v>
      </c>
      <c r="AT26" s="45">
        <v>0.137620663</v>
      </c>
      <c r="AU26" s="45">
        <v>1E-35</v>
      </c>
      <c r="AV26" s="120">
        <v>0.137620663</v>
      </c>
    </row>
    <row r="27" spans="1:48">
      <c r="A27" s="26"/>
      <c r="B27" s="114"/>
      <c r="K27" s="45"/>
      <c r="L27" s="120"/>
      <c r="M27" s="164">
        <v>111.2787</v>
      </c>
      <c r="N27" s="31">
        <v>92.360870000000006</v>
      </c>
      <c r="O27" s="31">
        <v>18.9178</v>
      </c>
      <c r="P27" s="45">
        <v>4.9936352000000003E-2</v>
      </c>
      <c r="Q27" s="45">
        <v>0.9</v>
      </c>
      <c r="R27" s="120">
        <v>0.94993635200000004</v>
      </c>
      <c r="S27" s="259">
        <v>504.43759999999997</v>
      </c>
      <c r="T27" s="31">
        <v>487.017</v>
      </c>
      <c r="U27" s="31">
        <v>17.420629999999999</v>
      </c>
      <c r="V27" s="45">
        <v>0.68741002299999998</v>
      </c>
      <c r="W27" s="45">
        <v>0.8</v>
      </c>
      <c r="X27" s="120">
        <v>1.487410023</v>
      </c>
      <c r="Y27" s="259">
        <v>837.19050000000004</v>
      </c>
      <c r="Z27" s="31">
        <v>821.32449999999994</v>
      </c>
      <c r="AA27" s="31">
        <v>15.86608</v>
      </c>
      <c r="AB27" s="45">
        <v>1.7625438579999999</v>
      </c>
      <c r="AC27" s="45">
        <v>0.7</v>
      </c>
      <c r="AD27" s="120">
        <v>2.4625438580000001</v>
      </c>
      <c r="AE27" s="259">
        <v>12.239990000000001</v>
      </c>
      <c r="AF27" s="31">
        <v>12.239990000000001</v>
      </c>
      <c r="AG27" s="31">
        <v>2.04E-20</v>
      </c>
      <c r="AH27" s="45">
        <v>5.9178779999999997E-3</v>
      </c>
      <c r="AI27" s="45">
        <v>1.0000000000000001E-30</v>
      </c>
      <c r="AJ27" s="120">
        <v>5.9178779999999997E-3</v>
      </c>
      <c r="AK27" s="259">
        <v>57.435580000000002</v>
      </c>
      <c r="AL27" s="31">
        <v>57.435580000000002</v>
      </c>
      <c r="AM27" s="31">
        <v>2.04E-20</v>
      </c>
      <c r="AN27" s="45">
        <v>6.4519691000000004E-2</v>
      </c>
      <c r="AO27" s="45">
        <v>1.0000000000000001E-30</v>
      </c>
      <c r="AP27" s="120">
        <v>6.4519691000000004E-2</v>
      </c>
      <c r="AQ27" s="259">
        <v>61.366320000000002</v>
      </c>
      <c r="AR27" s="31">
        <v>61.366320000000002</v>
      </c>
      <c r="AS27" s="31">
        <v>2.04E-20</v>
      </c>
      <c r="AT27" s="45">
        <v>0.14441051199999999</v>
      </c>
      <c r="AU27" s="45">
        <v>1.0000000000000001E-30</v>
      </c>
      <c r="AV27" s="120">
        <v>0.14441051199999999</v>
      </c>
    </row>
    <row r="28" spans="1:48">
      <c r="A28" s="26"/>
      <c r="K28" s="45"/>
      <c r="L28" s="120"/>
      <c r="M28" s="164">
        <v>120.17140000000001</v>
      </c>
      <c r="N28" s="31">
        <v>99.80565</v>
      </c>
      <c r="O28" s="31">
        <v>20.365770000000001</v>
      </c>
      <c r="P28" s="45">
        <v>5.3932129000000002E-2</v>
      </c>
      <c r="Q28" s="45">
        <v>1</v>
      </c>
      <c r="R28" s="120">
        <v>1.0539321290000001</v>
      </c>
      <c r="S28" s="259">
        <v>534.01440000000002</v>
      </c>
      <c r="T28" s="31">
        <v>515.09659999999997</v>
      </c>
      <c r="U28" s="31">
        <v>18.9178</v>
      </c>
      <c r="V28" s="45">
        <v>0.73316756800000005</v>
      </c>
      <c r="W28" s="45">
        <v>0.9</v>
      </c>
      <c r="X28" s="120">
        <v>1.633167568</v>
      </c>
      <c r="Y28" s="259">
        <v>874.95899999999995</v>
      </c>
      <c r="Z28" s="31">
        <v>857.5385</v>
      </c>
      <c r="AA28" s="31">
        <v>17.420629999999999</v>
      </c>
      <c r="AB28" s="45">
        <v>1.870753833</v>
      </c>
      <c r="AC28" s="45">
        <v>0.8</v>
      </c>
      <c r="AD28" s="120">
        <v>2.670753833</v>
      </c>
      <c r="AE28" s="259">
        <v>12.54166</v>
      </c>
      <c r="AF28" s="31">
        <v>12.54166</v>
      </c>
      <c r="AG28" s="31">
        <v>1.02E-19</v>
      </c>
      <c r="AH28" s="45">
        <v>6.1082719999999997E-3</v>
      </c>
      <c r="AI28" s="45">
        <v>9.9999999999999994E-30</v>
      </c>
      <c r="AJ28" s="120">
        <v>6.1082719999999997E-3</v>
      </c>
      <c r="AK28" s="259">
        <v>57.931910000000002</v>
      </c>
      <c r="AL28" s="31">
        <v>57.931910000000002</v>
      </c>
      <c r="AM28" s="31">
        <v>1.02E-19</v>
      </c>
      <c r="AN28" s="45">
        <v>6.5345960999999994E-2</v>
      </c>
      <c r="AO28" s="45">
        <v>9.9999999999999994E-30</v>
      </c>
      <c r="AP28" s="120">
        <v>6.5345960999999994E-2</v>
      </c>
      <c r="AQ28" s="259">
        <v>61.906379999999999</v>
      </c>
      <c r="AR28" s="31">
        <v>61.906379999999999</v>
      </c>
      <c r="AS28" s="31">
        <v>1.02E-19</v>
      </c>
      <c r="AT28" s="45">
        <v>0.14593738000000001</v>
      </c>
      <c r="AU28" s="45">
        <v>9.9999999999999994E-30</v>
      </c>
      <c r="AV28" s="120">
        <v>0.14593738000000001</v>
      </c>
    </row>
    <row r="29" spans="1:48">
      <c r="A29" s="26"/>
      <c r="K29" s="45"/>
      <c r="L29" s="120"/>
      <c r="M29" s="164">
        <v>158.70760000000001</v>
      </c>
      <c r="N29" s="31">
        <v>131.65770000000001</v>
      </c>
      <c r="O29" s="31">
        <v>27.04984</v>
      </c>
      <c r="P29" s="45">
        <v>7.1300621999999994E-2</v>
      </c>
      <c r="Q29" s="45">
        <v>1.5</v>
      </c>
      <c r="R29" s="120">
        <v>1.5713006220000001</v>
      </c>
      <c r="S29" s="259">
        <v>560.74689999999998</v>
      </c>
      <c r="T29" s="31">
        <v>540.38109999999995</v>
      </c>
      <c r="U29" s="31">
        <v>20.365770000000001</v>
      </c>
      <c r="V29" s="45">
        <v>0.77505950999999995</v>
      </c>
      <c r="W29" s="45">
        <v>1</v>
      </c>
      <c r="X29" s="120">
        <v>1.77505951</v>
      </c>
      <c r="Y29" s="259">
        <v>908.43949999999995</v>
      </c>
      <c r="Z29" s="31">
        <v>889.52170000000001</v>
      </c>
      <c r="AA29" s="31">
        <v>18.9178</v>
      </c>
      <c r="AB29" s="45">
        <v>1.9679654639999999</v>
      </c>
      <c r="AC29" s="45">
        <v>0.9</v>
      </c>
      <c r="AD29" s="120">
        <v>2.8679654640000001</v>
      </c>
      <c r="AE29" s="259">
        <v>12.857279999999999</v>
      </c>
      <c r="AF29" s="31">
        <v>12.857279999999999</v>
      </c>
      <c r="AG29" s="31">
        <v>5.1199999999999995E-19</v>
      </c>
      <c r="AH29" s="45">
        <v>6.3091240000000002E-3</v>
      </c>
      <c r="AI29" s="45">
        <v>9.9999999999999997E-29</v>
      </c>
      <c r="AJ29" s="120">
        <v>6.3091240000000002E-3</v>
      </c>
      <c r="AK29" s="259">
        <v>58.448180000000001</v>
      </c>
      <c r="AL29" s="31">
        <v>58.448180000000001</v>
      </c>
      <c r="AM29" s="31">
        <v>5.1199999999999995E-19</v>
      </c>
      <c r="AN29" s="45">
        <v>6.6208933999999997E-2</v>
      </c>
      <c r="AO29" s="45">
        <v>9.9999999999999997E-29</v>
      </c>
      <c r="AP29" s="120">
        <v>6.6208933999999997E-2</v>
      </c>
      <c r="AQ29" s="259">
        <v>62.468220000000002</v>
      </c>
      <c r="AR29" s="31">
        <v>62.468220000000002</v>
      </c>
      <c r="AS29" s="31">
        <v>5.1199999999999995E-19</v>
      </c>
      <c r="AT29" s="45">
        <v>0.14752918500000001</v>
      </c>
      <c r="AU29" s="45">
        <v>9.9999999999999997E-29</v>
      </c>
      <c r="AV29" s="120">
        <v>0.14752918500000001</v>
      </c>
    </row>
    <row r="30" spans="1:48">
      <c r="A30" s="26"/>
      <c r="K30" s="45"/>
      <c r="L30" s="120"/>
      <c r="M30" s="164">
        <v>189.76329999999999</v>
      </c>
      <c r="N30" s="31">
        <v>156.679</v>
      </c>
      <c r="O30" s="31">
        <v>33.084290000000003</v>
      </c>
      <c r="P30" s="45">
        <v>8.5373077000000006E-2</v>
      </c>
      <c r="Q30" s="45">
        <v>2</v>
      </c>
      <c r="R30" s="120">
        <v>2.0853730769999999</v>
      </c>
      <c r="S30" s="259">
        <v>664.58479999999997</v>
      </c>
      <c r="T30" s="31">
        <v>637.53489999999999</v>
      </c>
      <c r="U30" s="31">
        <v>27.04984</v>
      </c>
      <c r="V30" s="45">
        <v>0.94264631600000004</v>
      </c>
      <c r="W30" s="45">
        <v>1.5</v>
      </c>
      <c r="X30" s="120">
        <v>2.4426463159999998</v>
      </c>
      <c r="Y30" s="259">
        <v>938.44209999999998</v>
      </c>
      <c r="Z30" s="31">
        <v>918.07629999999995</v>
      </c>
      <c r="AA30" s="31">
        <v>20.365770000000001</v>
      </c>
      <c r="AB30" s="45">
        <v>2.0560708600000002</v>
      </c>
      <c r="AC30" s="45">
        <v>1</v>
      </c>
      <c r="AD30" s="120">
        <v>3.0560708600000002</v>
      </c>
      <c r="AE30" s="259">
        <v>13.18787</v>
      </c>
      <c r="AF30" s="31">
        <v>13.18787</v>
      </c>
      <c r="AG30" s="31">
        <v>2.5599999999999999E-18</v>
      </c>
      <c r="AH30" s="45">
        <v>6.5212539999999998E-3</v>
      </c>
      <c r="AI30" s="45">
        <v>1E-27</v>
      </c>
      <c r="AJ30" s="120">
        <v>6.5212539999999998E-3</v>
      </c>
      <c r="AK30" s="259">
        <v>58.98574</v>
      </c>
      <c r="AL30" s="31">
        <v>58.98574</v>
      </c>
      <c r="AM30" s="31">
        <v>2.5599999999999999E-18</v>
      </c>
      <c r="AN30" s="45">
        <v>6.7111246999999999E-2</v>
      </c>
      <c r="AO30" s="45">
        <v>1E-27</v>
      </c>
      <c r="AP30" s="120">
        <v>6.7111246999999999E-2</v>
      </c>
      <c r="AQ30" s="259">
        <v>63.053319999999999</v>
      </c>
      <c r="AR30" s="31">
        <v>63.053319999999999</v>
      </c>
      <c r="AS30" s="31">
        <v>2.5599999999999999E-18</v>
      </c>
      <c r="AT30" s="45">
        <v>0.14919048900000001</v>
      </c>
      <c r="AU30" s="45">
        <v>1E-27</v>
      </c>
      <c r="AV30" s="120">
        <v>0.14919048900000001</v>
      </c>
    </row>
    <row r="31" spans="1:48">
      <c r="A31" s="26"/>
      <c r="K31" s="45"/>
      <c r="L31" s="120"/>
      <c r="M31" s="164">
        <v>215.5376</v>
      </c>
      <c r="N31" s="31">
        <v>176.86009999999999</v>
      </c>
      <c r="O31" s="31">
        <v>38.67754</v>
      </c>
      <c r="P31" s="45">
        <v>9.7114945999999994E-2</v>
      </c>
      <c r="Q31" s="45">
        <v>2.5</v>
      </c>
      <c r="R31" s="120">
        <v>2.597114946</v>
      </c>
      <c r="S31" s="259">
        <v>737.46690000000001</v>
      </c>
      <c r="T31" s="31">
        <v>704.38260000000002</v>
      </c>
      <c r="U31" s="31">
        <v>33.084290000000003</v>
      </c>
      <c r="V31" s="45">
        <v>1.0649626919999999</v>
      </c>
      <c r="W31" s="45">
        <v>2</v>
      </c>
      <c r="X31" s="120">
        <v>3.0649626919999999</v>
      </c>
      <c r="Y31" s="259">
        <v>1053.1320000000001</v>
      </c>
      <c r="Z31" s="31">
        <v>1026.0830000000001</v>
      </c>
      <c r="AA31" s="31">
        <v>27.04984</v>
      </c>
      <c r="AB31" s="45">
        <v>2.4010621720000001</v>
      </c>
      <c r="AC31" s="45">
        <v>1.5</v>
      </c>
      <c r="AD31" s="120">
        <v>3.9010621720000001</v>
      </c>
      <c r="AE31" s="259">
        <v>13.534599999999999</v>
      </c>
      <c r="AF31" s="31">
        <v>13.534599999999999</v>
      </c>
      <c r="AG31" s="31">
        <v>1.28E-17</v>
      </c>
      <c r="AH31" s="45">
        <v>6.7455980000000002E-3</v>
      </c>
      <c r="AI31" s="45">
        <v>1E-26</v>
      </c>
      <c r="AJ31" s="120">
        <v>6.7455980000000002E-3</v>
      </c>
      <c r="AK31" s="259">
        <v>59.546129999999998</v>
      </c>
      <c r="AL31" s="31">
        <v>59.546129999999998</v>
      </c>
      <c r="AM31" s="31">
        <v>1.28E-17</v>
      </c>
      <c r="AN31" s="45">
        <v>6.8055895000000005E-2</v>
      </c>
      <c r="AO31" s="45">
        <v>1E-26</v>
      </c>
      <c r="AP31" s="120">
        <v>6.8055895000000005E-2</v>
      </c>
      <c r="AQ31" s="259">
        <v>63.66337</v>
      </c>
      <c r="AR31" s="31">
        <v>63.66337</v>
      </c>
      <c r="AS31" s="31">
        <v>1.28E-17</v>
      </c>
      <c r="AT31" s="45">
        <v>0.15092646400000001</v>
      </c>
      <c r="AU31" s="45">
        <v>1E-26</v>
      </c>
      <c r="AV31" s="120">
        <v>0.15092646400000001</v>
      </c>
    </row>
    <row r="32" spans="1:48">
      <c r="A32" s="26"/>
      <c r="K32" s="45"/>
      <c r="L32" s="120"/>
      <c r="M32" s="164">
        <v>237.4271</v>
      </c>
      <c r="N32" s="31">
        <v>193.4845</v>
      </c>
      <c r="O32" s="31">
        <v>43.942599999999999</v>
      </c>
      <c r="P32" s="45">
        <v>0.107139736</v>
      </c>
      <c r="Q32" s="45">
        <v>3</v>
      </c>
      <c r="R32" s="120">
        <v>3.1071397360000002</v>
      </c>
      <c r="S32" s="259">
        <v>792.53279999999995</v>
      </c>
      <c r="T32" s="31">
        <v>753.85519999999997</v>
      </c>
      <c r="U32" s="31">
        <v>38.67754</v>
      </c>
      <c r="V32" s="45">
        <v>1.1600024369999999</v>
      </c>
      <c r="W32" s="45">
        <v>2.5</v>
      </c>
      <c r="X32" s="120">
        <v>3.6600024370000002</v>
      </c>
      <c r="Y32" s="259">
        <v>1132.29</v>
      </c>
      <c r="Z32" s="31">
        <v>1099.2049999999999</v>
      </c>
      <c r="AA32" s="31">
        <v>33.084290000000003</v>
      </c>
      <c r="AB32" s="45">
        <v>2.6463622739999999</v>
      </c>
      <c r="AC32" s="45">
        <v>2</v>
      </c>
      <c r="AD32" s="120">
        <v>4.6463622740000003</v>
      </c>
      <c r="AE32" s="259">
        <v>13.8988</v>
      </c>
      <c r="AF32" s="31">
        <v>13.8988</v>
      </c>
      <c r="AG32" s="31">
        <v>6.4399999999999996E-17</v>
      </c>
      <c r="AH32" s="45">
        <v>6.9832289999999997E-3</v>
      </c>
      <c r="AI32" s="45">
        <v>1E-25</v>
      </c>
      <c r="AJ32" s="120">
        <v>6.9832289999999997E-3</v>
      </c>
      <c r="AK32" s="259">
        <v>60.131120000000003</v>
      </c>
      <c r="AL32" s="31">
        <v>60.131120000000003</v>
      </c>
      <c r="AM32" s="31">
        <v>6.4399999999999996E-17</v>
      </c>
      <c r="AN32" s="45">
        <v>6.9046314999999997E-2</v>
      </c>
      <c r="AO32" s="45">
        <v>1E-25</v>
      </c>
      <c r="AP32" s="120">
        <v>6.9046314999999997E-2</v>
      </c>
      <c r="AQ32" s="259">
        <v>64.300290000000004</v>
      </c>
      <c r="AR32" s="31">
        <v>64.300290000000004</v>
      </c>
      <c r="AS32" s="31">
        <v>6.4399999999999996E-17</v>
      </c>
      <c r="AT32" s="45">
        <v>0.15274305099999999</v>
      </c>
      <c r="AU32" s="45">
        <v>1E-25</v>
      </c>
      <c r="AV32" s="120">
        <v>0.15274305099999999</v>
      </c>
    </row>
    <row r="33" spans="1:48">
      <c r="A33" s="26"/>
      <c r="K33" s="45"/>
      <c r="L33" s="120"/>
      <c r="M33" s="164">
        <v>256.36759999999998</v>
      </c>
      <c r="N33" s="31">
        <v>207.41810000000001</v>
      </c>
      <c r="O33" s="31">
        <v>48.949530000000003</v>
      </c>
      <c r="P33" s="45">
        <v>0.11585894099999999</v>
      </c>
      <c r="Q33" s="45">
        <v>3.5</v>
      </c>
      <c r="R33" s="120">
        <v>3.6158589409999999</v>
      </c>
      <c r="S33" s="259">
        <v>836.17089999999996</v>
      </c>
      <c r="T33" s="31">
        <v>792.22829999999999</v>
      </c>
      <c r="U33" s="31">
        <v>43.942599999999999</v>
      </c>
      <c r="V33" s="45">
        <v>1.2369654539999999</v>
      </c>
      <c r="W33" s="45">
        <v>3</v>
      </c>
      <c r="X33" s="120">
        <v>4.2369654539999999</v>
      </c>
      <c r="Y33" s="259">
        <v>1191.5450000000001</v>
      </c>
      <c r="Z33" s="31">
        <v>1152.867</v>
      </c>
      <c r="AA33" s="31">
        <v>38.67754</v>
      </c>
      <c r="AB33" s="45">
        <v>2.8336873759999999</v>
      </c>
      <c r="AC33" s="45">
        <v>2.5</v>
      </c>
      <c r="AD33" s="120">
        <v>5.3336873760000003</v>
      </c>
      <c r="AE33" s="259">
        <v>14.28199</v>
      </c>
      <c r="AF33" s="31">
        <v>14.28199</v>
      </c>
      <c r="AG33" s="31">
        <v>3.2300000000000002E-16</v>
      </c>
      <c r="AH33" s="45">
        <v>7.2354029999999996E-3</v>
      </c>
      <c r="AI33" s="45">
        <v>9.9999999999999992E-25</v>
      </c>
      <c r="AJ33" s="120">
        <v>7.2354029999999996E-3</v>
      </c>
      <c r="AK33" s="259">
        <v>60.742759999999997</v>
      </c>
      <c r="AL33" s="31">
        <v>60.742759999999997</v>
      </c>
      <c r="AM33" s="31">
        <v>3.2300000000000002E-16</v>
      </c>
      <c r="AN33" s="45">
        <v>7.0086508000000006E-2</v>
      </c>
      <c r="AO33" s="45">
        <v>9.9999999999999992E-25</v>
      </c>
      <c r="AP33" s="120">
        <v>7.0086508000000006E-2</v>
      </c>
      <c r="AQ33" s="259">
        <v>64.966319999999996</v>
      </c>
      <c r="AR33" s="31">
        <v>64.966319999999996</v>
      </c>
      <c r="AS33" s="31">
        <v>3.2300000000000002E-16</v>
      </c>
      <c r="AT33" s="45">
        <v>0.154647167</v>
      </c>
      <c r="AU33" s="45">
        <v>9.9999999999999992E-25</v>
      </c>
      <c r="AV33" s="120">
        <v>0.154647167</v>
      </c>
    </row>
    <row r="34" spans="1:48">
      <c r="A34" s="26"/>
      <c r="K34" s="45"/>
      <c r="L34" s="120"/>
      <c r="M34" s="164">
        <v>273.012</v>
      </c>
      <c r="N34" s="31">
        <v>219.2664</v>
      </c>
      <c r="O34" s="31">
        <v>53.74559</v>
      </c>
      <c r="P34" s="45">
        <v>0.123559882</v>
      </c>
      <c r="Q34" s="45">
        <v>4</v>
      </c>
      <c r="R34" s="120">
        <v>4.1235598820000003</v>
      </c>
      <c r="S34" s="259">
        <v>871.94349999999997</v>
      </c>
      <c r="T34" s="31">
        <v>822.9941</v>
      </c>
      <c r="U34" s="31">
        <v>48.949530000000003</v>
      </c>
      <c r="V34" s="45">
        <v>1.301177303</v>
      </c>
      <c r="W34" s="45">
        <v>3.5</v>
      </c>
      <c r="X34" s="120">
        <v>4.8011773030000002</v>
      </c>
      <c r="Y34" s="259">
        <v>1238.221</v>
      </c>
      <c r="Z34" s="31">
        <v>1194.278</v>
      </c>
      <c r="AA34" s="31">
        <v>43.942599999999999</v>
      </c>
      <c r="AB34" s="45">
        <v>2.9834579780000001</v>
      </c>
      <c r="AC34" s="45">
        <v>3</v>
      </c>
      <c r="AD34" s="120">
        <v>5.9834579779999997</v>
      </c>
      <c r="AE34" s="259">
        <v>14.685969999999999</v>
      </c>
      <c r="AF34" s="31">
        <v>14.685969999999999</v>
      </c>
      <c r="AG34" s="31">
        <v>1.6200000000000001E-15</v>
      </c>
      <c r="AH34" s="45">
        <v>7.5036069999999998E-3</v>
      </c>
      <c r="AI34" s="45">
        <v>9.9999999999999996E-24</v>
      </c>
      <c r="AJ34" s="120">
        <v>7.5036069999999998E-3</v>
      </c>
      <c r="AK34" s="259">
        <v>61.383470000000003</v>
      </c>
      <c r="AL34" s="31">
        <v>61.383470000000003</v>
      </c>
      <c r="AM34" s="31">
        <v>1.6200000000000001E-15</v>
      </c>
      <c r="AN34" s="45">
        <v>7.1181199000000001E-2</v>
      </c>
      <c r="AO34" s="45">
        <v>9.9999999999999996E-24</v>
      </c>
      <c r="AP34" s="120">
        <v>7.1181199000000001E-2</v>
      </c>
      <c r="AQ34" s="259">
        <v>65.664140000000003</v>
      </c>
      <c r="AR34" s="31">
        <v>65.664140000000003</v>
      </c>
      <c r="AS34" s="31">
        <v>1.6200000000000001E-15</v>
      </c>
      <c r="AT34" s="45">
        <v>0.15664697499999999</v>
      </c>
      <c r="AU34" s="45">
        <v>9.9999999999999996E-24</v>
      </c>
      <c r="AV34" s="120">
        <v>0.15664697499999999</v>
      </c>
    </row>
    <row r="35" spans="1:48">
      <c r="A35" s="26"/>
      <c r="K35" s="45"/>
      <c r="L35" s="120"/>
      <c r="M35" s="164">
        <v>287.83010000000002</v>
      </c>
      <c r="N35" s="31">
        <v>229.46549999999999</v>
      </c>
      <c r="O35" s="31">
        <v>58.364620000000002</v>
      </c>
      <c r="P35" s="45">
        <v>0.130449704</v>
      </c>
      <c r="Q35" s="45">
        <v>4.5</v>
      </c>
      <c r="R35" s="120">
        <v>4.6304497040000001</v>
      </c>
      <c r="S35" s="259">
        <v>902.02599999999995</v>
      </c>
      <c r="T35" s="31">
        <v>848.28039999999999</v>
      </c>
      <c r="U35" s="31">
        <v>53.74559</v>
      </c>
      <c r="V35" s="45">
        <v>1.355985174</v>
      </c>
      <c r="W35" s="45">
        <v>4</v>
      </c>
      <c r="X35" s="120">
        <v>5.3559851739999997</v>
      </c>
      <c r="Y35" s="259">
        <v>1276.318</v>
      </c>
      <c r="Z35" s="31">
        <v>1227.3689999999999</v>
      </c>
      <c r="AA35" s="31">
        <v>48.949530000000003</v>
      </c>
      <c r="AB35" s="45">
        <v>3.1071624670000002</v>
      </c>
      <c r="AC35" s="45">
        <v>3.5</v>
      </c>
      <c r="AD35" s="120">
        <v>6.6071624670000002</v>
      </c>
      <c r="AE35" s="259">
        <v>15.112869999999999</v>
      </c>
      <c r="AF35" s="31">
        <v>15.112869999999999</v>
      </c>
      <c r="AG35" s="31">
        <v>8.1099999999999996E-15</v>
      </c>
      <c r="AH35" s="45">
        <v>7.789631E-3</v>
      </c>
      <c r="AI35" s="45">
        <v>1E-22</v>
      </c>
      <c r="AJ35" s="120">
        <v>7.789631E-3</v>
      </c>
      <c r="AK35" s="259">
        <v>62.056159999999998</v>
      </c>
      <c r="AL35" s="31">
        <v>62.056159999999998</v>
      </c>
      <c r="AM35" s="31">
        <v>8.1099999999999996E-15</v>
      </c>
      <c r="AN35" s="45">
        <v>7.2336047000000001E-2</v>
      </c>
      <c r="AO35" s="45">
        <v>1E-22</v>
      </c>
      <c r="AP35" s="120">
        <v>7.2336047000000001E-2</v>
      </c>
      <c r="AQ35" s="259">
        <v>66.396900000000002</v>
      </c>
      <c r="AR35" s="31">
        <v>66.396900000000002</v>
      </c>
      <c r="AS35" s="31">
        <v>8.1099999999999996E-15</v>
      </c>
      <c r="AT35" s="45">
        <v>0.15875225300000001</v>
      </c>
      <c r="AU35" s="45">
        <v>1E-22</v>
      </c>
      <c r="AV35" s="120">
        <v>0.15875225300000001</v>
      </c>
    </row>
    <row r="36" spans="1:48">
      <c r="A36" s="26"/>
      <c r="K36" s="45"/>
      <c r="L36" s="120"/>
      <c r="M36" s="164">
        <v>301.1696</v>
      </c>
      <c r="N36" s="31">
        <v>238.33770000000001</v>
      </c>
      <c r="O36" s="31">
        <v>62.831859999999999</v>
      </c>
      <c r="P36" s="45">
        <v>0.13668176200000001</v>
      </c>
      <c r="Q36" s="45">
        <v>5</v>
      </c>
      <c r="R36" s="120">
        <v>5.1366817620000003</v>
      </c>
      <c r="S36" s="259">
        <v>927.83500000000004</v>
      </c>
      <c r="T36" s="31">
        <v>869.47029999999995</v>
      </c>
      <c r="U36" s="31">
        <v>58.364620000000002</v>
      </c>
      <c r="V36" s="45">
        <v>1.403620383</v>
      </c>
      <c r="W36" s="45">
        <v>4.5</v>
      </c>
      <c r="X36" s="120">
        <v>5.9036203829999998</v>
      </c>
      <c r="Y36" s="259">
        <v>1308.248</v>
      </c>
      <c r="Z36" s="31">
        <v>1254.502</v>
      </c>
      <c r="AA36" s="31">
        <v>53.74559</v>
      </c>
      <c r="AB36" s="45">
        <v>3.2118748529999999</v>
      </c>
      <c r="AC36" s="45">
        <v>4</v>
      </c>
      <c r="AD36" s="120">
        <v>7.2118748530000003</v>
      </c>
      <c r="AE36" s="259">
        <v>15.565250000000001</v>
      </c>
      <c r="AF36" s="31">
        <v>15.565250000000001</v>
      </c>
      <c r="AG36" s="31">
        <v>4.0599999999999999E-14</v>
      </c>
      <c r="AH36" s="45">
        <v>8.0956610000000005E-3</v>
      </c>
      <c r="AI36" s="45">
        <v>9.9999999999999991E-22</v>
      </c>
      <c r="AJ36" s="120">
        <v>8.0956610000000005E-3</v>
      </c>
      <c r="AK36" s="259">
        <v>62.764360000000003</v>
      </c>
      <c r="AL36" s="31">
        <v>62.764360000000003</v>
      </c>
      <c r="AM36" s="31">
        <v>4.0599999999999999E-14</v>
      </c>
      <c r="AN36" s="45">
        <v>7.3557930999999993E-2</v>
      </c>
      <c r="AO36" s="45">
        <v>9.9999999999999991E-22</v>
      </c>
      <c r="AP36" s="120">
        <v>7.3557930999999993E-2</v>
      </c>
      <c r="AQ36" s="259">
        <v>67.168490000000006</v>
      </c>
      <c r="AR36" s="31">
        <v>67.168490000000006</v>
      </c>
      <c r="AS36" s="31">
        <v>4.0599999999999999E-14</v>
      </c>
      <c r="AT36" s="45">
        <v>0.16097488099999999</v>
      </c>
      <c r="AU36" s="45">
        <v>9.9999999999999991E-22</v>
      </c>
      <c r="AV36" s="120">
        <v>0.16097488099999999</v>
      </c>
    </row>
    <row r="37" spans="1:48">
      <c r="A37" s="26"/>
      <c r="K37" s="45"/>
      <c r="L37" s="120"/>
      <c r="M37" s="164">
        <v>313.29340000000002</v>
      </c>
      <c r="N37" s="31">
        <v>246.1266</v>
      </c>
      <c r="O37" s="31">
        <v>67.166820000000001</v>
      </c>
      <c r="P37" s="45">
        <v>0.142372154</v>
      </c>
      <c r="Q37" s="45">
        <v>5.5</v>
      </c>
      <c r="R37" s="120">
        <v>5.6423721540000003</v>
      </c>
      <c r="S37" s="259">
        <v>950.33950000000004</v>
      </c>
      <c r="T37" s="31">
        <v>887.50760000000002</v>
      </c>
      <c r="U37" s="31">
        <v>62.831859999999999</v>
      </c>
      <c r="V37" s="45">
        <v>1.445637974</v>
      </c>
      <c r="W37" s="45">
        <v>5</v>
      </c>
      <c r="X37" s="120">
        <v>6.4456379740000003</v>
      </c>
      <c r="Y37" s="259">
        <v>1335.567</v>
      </c>
      <c r="Z37" s="31">
        <v>1277.202</v>
      </c>
      <c r="AA37" s="31">
        <v>58.364620000000002</v>
      </c>
      <c r="AB37" s="45">
        <v>3.3022381190000001</v>
      </c>
      <c r="AC37" s="45">
        <v>4.5</v>
      </c>
      <c r="AD37" s="120">
        <v>7.8022381190000001</v>
      </c>
      <c r="AE37" s="259">
        <v>16.04626</v>
      </c>
      <c r="AF37" s="31">
        <v>16.04626</v>
      </c>
      <c r="AG37" s="31">
        <v>2.0399999999999999E-13</v>
      </c>
      <c r="AH37" s="45">
        <v>8.4244119999999992E-3</v>
      </c>
      <c r="AI37" s="45">
        <v>9.9999999999999995E-21</v>
      </c>
      <c r="AJ37" s="120">
        <v>8.4244119999999992E-3</v>
      </c>
      <c r="AK37" s="259">
        <v>63.512410000000003</v>
      </c>
      <c r="AL37" s="31">
        <v>63.512410000000003</v>
      </c>
      <c r="AM37" s="31">
        <v>2.0399999999999999E-13</v>
      </c>
      <c r="AN37" s="45">
        <v>7.4855326E-2</v>
      </c>
      <c r="AO37" s="45">
        <v>9.9999999999999995E-21</v>
      </c>
      <c r="AP37" s="120">
        <v>7.4855326E-2</v>
      </c>
      <c r="AQ37" s="259">
        <v>67.983620000000002</v>
      </c>
      <c r="AR37" s="31">
        <v>67.983620000000002</v>
      </c>
      <c r="AS37" s="31">
        <v>2.0399999999999999E-13</v>
      </c>
      <c r="AT37" s="45">
        <v>0.163329487</v>
      </c>
      <c r="AU37" s="45">
        <v>9.9999999999999995E-21</v>
      </c>
      <c r="AV37" s="120">
        <v>0.163329487</v>
      </c>
    </row>
    <row r="38" spans="1:48">
      <c r="A38" s="26"/>
      <c r="K38" s="45"/>
      <c r="L38" s="120"/>
      <c r="M38" s="164">
        <v>324.40410000000003</v>
      </c>
      <c r="N38" s="31">
        <v>253.01920000000001</v>
      </c>
      <c r="O38" s="31">
        <v>71.384969999999996</v>
      </c>
      <c r="P38" s="45">
        <v>0.14761048399999999</v>
      </c>
      <c r="Q38" s="45">
        <v>6</v>
      </c>
      <c r="R38" s="120">
        <v>6.1476104840000003</v>
      </c>
      <c r="S38" s="259">
        <v>970.22810000000004</v>
      </c>
      <c r="T38" s="31">
        <v>903.06129999999996</v>
      </c>
      <c r="U38" s="31">
        <v>67.166820000000001</v>
      </c>
      <c r="V38" s="45">
        <v>1.4831601750000001</v>
      </c>
      <c r="W38" s="45">
        <v>5.5</v>
      </c>
      <c r="X38" s="120">
        <v>6.9831601750000001</v>
      </c>
      <c r="Y38" s="259">
        <v>1359.3330000000001</v>
      </c>
      <c r="Z38" s="31">
        <v>1296.501</v>
      </c>
      <c r="AA38" s="31">
        <v>62.831859999999999</v>
      </c>
      <c r="AB38" s="45">
        <v>3.3814488069999999</v>
      </c>
      <c r="AC38" s="45">
        <v>5</v>
      </c>
      <c r="AD38" s="120">
        <v>8.3814488069999999</v>
      </c>
      <c r="AE38" s="259">
        <v>16.559750000000001</v>
      </c>
      <c r="AF38" s="31">
        <v>16.559750000000001</v>
      </c>
      <c r="AG38" s="31">
        <v>1.0200000000000001E-12</v>
      </c>
      <c r="AH38" s="45">
        <v>8.7793009999999998E-3</v>
      </c>
      <c r="AI38" s="45">
        <v>9.9999999999999998E-20</v>
      </c>
      <c r="AJ38" s="120">
        <v>8.7793009999999998E-3</v>
      </c>
      <c r="AK38" s="259">
        <v>64.305710000000005</v>
      </c>
      <c r="AL38" s="31">
        <v>64.305710000000005</v>
      </c>
      <c r="AM38" s="31">
        <v>1.0200000000000001E-12</v>
      </c>
      <c r="AN38" s="45">
        <v>7.6238818E-2</v>
      </c>
      <c r="AO38" s="45">
        <v>9.9999999999999998E-20</v>
      </c>
      <c r="AP38" s="120">
        <v>7.6238818E-2</v>
      </c>
      <c r="AQ38" s="259">
        <v>68.848219999999998</v>
      </c>
      <c r="AR38" s="31">
        <v>68.848219999999998</v>
      </c>
      <c r="AS38" s="31">
        <v>1.0200000000000001E-12</v>
      </c>
      <c r="AT38" s="45">
        <v>0.16583432000000001</v>
      </c>
      <c r="AU38" s="45">
        <v>9.9999999999999998E-20</v>
      </c>
      <c r="AV38" s="120">
        <v>0.16583432000000001</v>
      </c>
    </row>
    <row r="39" spans="1:48">
      <c r="A39" s="26"/>
      <c r="K39" s="45"/>
      <c r="L39" s="120"/>
      <c r="M39" s="164">
        <v>334.66079999999999</v>
      </c>
      <c r="N39" s="31">
        <v>259.16199999999998</v>
      </c>
      <c r="O39" s="31">
        <v>75.498829999999998</v>
      </c>
      <c r="P39" s="45">
        <v>0.15246707300000001</v>
      </c>
      <c r="Q39" s="45">
        <v>6.5</v>
      </c>
      <c r="R39" s="120">
        <v>6.6524670730000004</v>
      </c>
      <c r="S39" s="259">
        <v>988.00540000000001</v>
      </c>
      <c r="T39" s="31">
        <v>916.62040000000002</v>
      </c>
      <c r="U39" s="31">
        <v>71.384969999999996</v>
      </c>
      <c r="V39" s="45">
        <v>1.517020083</v>
      </c>
      <c r="W39" s="45">
        <v>6</v>
      </c>
      <c r="X39" s="120">
        <v>7.5170200830000002</v>
      </c>
      <c r="Y39" s="259">
        <v>1380.2929999999999</v>
      </c>
      <c r="Z39" s="31">
        <v>1313.126</v>
      </c>
      <c r="AA39" s="31">
        <v>67.166820000000001</v>
      </c>
      <c r="AB39" s="45">
        <v>3.4517912110000002</v>
      </c>
      <c r="AC39" s="45">
        <v>5.5</v>
      </c>
      <c r="AD39" s="120">
        <v>8.9517912109999997</v>
      </c>
      <c r="AE39" s="259">
        <v>17.110610000000001</v>
      </c>
      <c r="AF39" s="31">
        <v>17.110610000000001</v>
      </c>
      <c r="AG39" s="31">
        <v>5.12E-12</v>
      </c>
      <c r="AH39" s="45">
        <v>9.1646869999999995E-3</v>
      </c>
      <c r="AI39" s="45">
        <v>1.0000000000000001E-18</v>
      </c>
      <c r="AJ39" s="120">
        <v>9.1646869999999995E-3</v>
      </c>
      <c r="AK39" s="259">
        <v>65.151049999999998</v>
      </c>
      <c r="AL39" s="31">
        <v>65.151049999999998</v>
      </c>
      <c r="AM39" s="31">
        <v>5.12E-12</v>
      </c>
      <c r="AN39" s="45">
        <v>7.7721781000000004E-2</v>
      </c>
      <c r="AO39" s="45">
        <v>1.0000000000000001E-18</v>
      </c>
      <c r="AP39" s="120">
        <v>7.7721781000000004E-2</v>
      </c>
      <c r="AQ39" s="259">
        <v>69.769739999999999</v>
      </c>
      <c r="AR39" s="31">
        <v>69.769739999999999</v>
      </c>
      <c r="AS39" s="31">
        <v>5.12E-12</v>
      </c>
      <c r="AT39" s="45">
        <v>0.168512404</v>
      </c>
      <c r="AU39" s="45">
        <v>1.0000000000000001E-18</v>
      </c>
      <c r="AV39" s="120">
        <v>0.168512404</v>
      </c>
    </row>
    <row r="40" spans="1:48">
      <c r="A40" s="26"/>
      <c r="K40" s="45"/>
      <c r="L40" s="120"/>
      <c r="M40" s="164">
        <v>344.18979999999999</v>
      </c>
      <c r="N40" s="31">
        <v>264.67110000000002</v>
      </c>
      <c r="O40" s="31">
        <v>79.518749999999997</v>
      </c>
      <c r="P40" s="45">
        <v>0.15699793200000001</v>
      </c>
      <c r="Q40" s="45">
        <v>7</v>
      </c>
      <c r="R40" s="120">
        <v>7.1569979320000003</v>
      </c>
      <c r="S40" s="259">
        <v>1004.05</v>
      </c>
      <c r="T40" s="31">
        <v>928.55150000000003</v>
      </c>
      <c r="U40" s="31">
        <v>75.498829999999998</v>
      </c>
      <c r="V40" s="45">
        <v>1.547850816</v>
      </c>
      <c r="W40" s="45">
        <v>6.5</v>
      </c>
      <c r="X40" s="120">
        <v>8.0478508160000004</v>
      </c>
      <c r="Y40" s="259">
        <v>1398.9929999999999</v>
      </c>
      <c r="Z40" s="31">
        <v>1327.6079999999999</v>
      </c>
      <c r="AA40" s="31">
        <v>71.384969999999996</v>
      </c>
      <c r="AB40" s="45">
        <v>3.5149474289999998</v>
      </c>
      <c r="AC40" s="45">
        <v>6</v>
      </c>
      <c r="AD40" s="120">
        <v>9.5149474289999993</v>
      </c>
      <c r="AE40" s="259">
        <v>17.704979999999999</v>
      </c>
      <c r="AF40" s="31">
        <v>17.704979999999999</v>
      </c>
      <c r="AG40" s="31">
        <v>2.5600000000000001E-11</v>
      </c>
      <c r="AH40" s="45">
        <v>9.5861980000000006E-3</v>
      </c>
      <c r="AI40" s="45">
        <v>1.0000000000000001E-17</v>
      </c>
      <c r="AJ40" s="120">
        <v>9.5861980000000006E-3</v>
      </c>
      <c r="AK40" s="259">
        <v>66.057090000000002</v>
      </c>
      <c r="AL40" s="31">
        <v>66.057090000000002</v>
      </c>
      <c r="AM40" s="31">
        <v>2.5600000000000001E-11</v>
      </c>
      <c r="AN40" s="45">
        <v>7.9321299999999997E-2</v>
      </c>
      <c r="AO40" s="45">
        <v>1.0000000000000001E-17</v>
      </c>
      <c r="AP40" s="120">
        <v>7.9321299999999997E-2</v>
      </c>
      <c r="AQ40" s="259">
        <v>70.757630000000006</v>
      </c>
      <c r="AR40" s="31">
        <v>70.757630000000006</v>
      </c>
      <c r="AS40" s="31">
        <v>2.5600000000000001E-11</v>
      </c>
      <c r="AT40" s="45">
        <v>0.171393088</v>
      </c>
      <c r="AU40" s="45">
        <v>1.0000000000000001E-17</v>
      </c>
      <c r="AV40" s="120">
        <v>0.171393088</v>
      </c>
    </row>
    <row r="41" spans="1:48">
      <c r="A41" s="26"/>
      <c r="K41" s="45"/>
      <c r="L41" s="120"/>
      <c r="M41" s="164">
        <v>353.09320000000002</v>
      </c>
      <c r="N41" s="31">
        <v>269.63990000000001</v>
      </c>
      <c r="O41" s="31">
        <v>83.45335</v>
      </c>
      <c r="P41" s="45">
        <v>0.16124825700000001</v>
      </c>
      <c r="Q41" s="45">
        <v>7.5</v>
      </c>
      <c r="R41" s="120">
        <v>7.6612482569999996</v>
      </c>
      <c r="S41" s="259">
        <v>1018.654</v>
      </c>
      <c r="T41" s="31">
        <v>939.13520000000005</v>
      </c>
      <c r="U41" s="31">
        <v>79.518749999999997</v>
      </c>
      <c r="V41" s="45">
        <v>1.5761431379999999</v>
      </c>
      <c r="W41" s="45">
        <v>7</v>
      </c>
      <c r="X41" s="120">
        <v>8.5761431380000008</v>
      </c>
      <c r="Y41" s="259">
        <v>1415.8430000000001</v>
      </c>
      <c r="Z41" s="31">
        <v>1340.3440000000001</v>
      </c>
      <c r="AA41" s="31">
        <v>75.498829999999998</v>
      </c>
      <c r="AB41" s="45">
        <v>3.5721871439999999</v>
      </c>
      <c r="AC41" s="45">
        <v>6.5</v>
      </c>
      <c r="AD41" s="120">
        <v>10.07218714</v>
      </c>
      <c r="AE41" s="259">
        <v>18.350750000000001</v>
      </c>
      <c r="AF41" s="31">
        <v>18.350750000000001</v>
      </c>
      <c r="AG41" s="31">
        <v>1.28E-10</v>
      </c>
      <c r="AH41" s="45">
        <v>1.0051183E-2</v>
      </c>
      <c r="AI41" s="45">
        <v>9.9999999999999998E-17</v>
      </c>
      <c r="AJ41" s="120">
        <v>1.0051183E-2</v>
      </c>
      <c r="AK41" s="259">
        <v>67.034909999999996</v>
      </c>
      <c r="AL41" s="31">
        <v>67.034909999999996</v>
      </c>
      <c r="AM41" s="31">
        <v>1.28E-10</v>
      </c>
      <c r="AN41" s="45">
        <v>8.1059401000000003E-2</v>
      </c>
      <c r="AO41" s="45">
        <v>9.9999999999999998E-17</v>
      </c>
      <c r="AP41" s="120">
        <v>8.1059401000000003E-2</v>
      </c>
      <c r="AQ41" s="259">
        <v>71.824029999999993</v>
      </c>
      <c r="AR41" s="31">
        <v>71.824029999999993</v>
      </c>
      <c r="AS41" s="31">
        <v>1.28E-10</v>
      </c>
      <c r="AT41" s="45">
        <v>0.17451412699999999</v>
      </c>
      <c r="AU41" s="45">
        <v>9.9999999999999998E-17</v>
      </c>
      <c r="AV41" s="120">
        <v>0.17451412699999999</v>
      </c>
    </row>
    <row r="42" spans="1:48">
      <c r="A42" s="26"/>
      <c r="K42" s="45"/>
      <c r="L42" s="120"/>
      <c r="M42" s="164">
        <v>361.45409999999998</v>
      </c>
      <c r="N42" s="31">
        <v>274.14409999999998</v>
      </c>
      <c r="O42" s="31">
        <v>87.309970000000007</v>
      </c>
      <c r="P42" s="45">
        <v>0.16525494700000001</v>
      </c>
      <c r="Q42" s="45">
        <v>8</v>
      </c>
      <c r="R42" s="120">
        <v>8.1652549469999993</v>
      </c>
      <c r="S42" s="259">
        <v>1032.0440000000001</v>
      </c>
      <c r="T42" s="31">
        <v>948.59050000000002</v>
      </c>
      <c r="U42" s="31">
        <v>83.45335</v>
      </c>
      <c r="V42" s="45">
        <v>1.602283983</v>
      </c>
      <c r="W42" s="45">
        <v>7.5</v>
      </c>
      <c r="X42" s="120">
        <v>9.1022839829999995</v>
      </c>
      <c r="Y42" s="259">
        <v>1431.155</v>
      </c>
      <c r="Z42" s="31">
        <v>1351.6369999999999</v>
      </c>
      <c r="AA42" s="31">
        <v>79.518749999999997</v>
      </c>
      <c r="AB42" s="45">
        <v>3.6244888990000002</v>
      </c>
      <c r="AC42" s="45">
        <v>7</v>
      </c>
      <c r="AD42" s="120">
        <v>10.624488899999999</v>
      </c>
      <c r="AE42" s="259">
        <v>19.058150000000001</v>
      </c>
      <c r="AF42" s="31">
        <v>19.058150000000001</v>
      </c>
      <c r="AG42" s="31">
        <v>6.4400000000000005E-10</v>
      </c>
      <c r="AH42" s="45">
        <v>1.0569327E-2</v>
      </c>
      <c r="AI42" s="45">
        <v>1.0000000000000001E-15</v>
      </c>
      <c r="AJ42" s="120">
        <v>1.0569327E-2</v>
      </c>
      <c r="AK42" s="259">
        <v>68.098799999999997</v>
      </c>
      <c r="AL42" s="31">
        <v>68.098799999999997</v>
      </c>
      <c r="AM42" s="31">
        <v>6.4400000000000005E-10</v>
      </c>
      <c r="AN42" s="45">
        <v>8.2964733999999998E-2</v>
      </c>
      <c r="AO42" s="45">
        <v>1.0000000000000001E-15</v>
      </c>
      <c r="AP42" s="120">
        <v>8.2964733999999998E-2</v>
      </c>
      <c r="AQ42" s="259">
        <v>72.984610000000004</v>
      </c>
      <c r="AR42" s="31">
        <v>72.984610000000004</v>
      </c>
      <c r="AS42" s="31">
        <v>6.4400000000000005E-10</v>
      </c>
      <c r="AT42" s="45">
        <v>0.177924471</v>
      </c>
      <c r="AU42" s="45">
        <v>1.0000000000000001E-15</v>
      </c>
      <c r="AV42" s="120">
        <v>0.177924471</v>
      </c>
    </row>
    <row r="43" spans="1:48">
      <c r="A43" s="26"/>
      <c r="K43" s="45"/>
      <c r="L43" s="120"/>
      <c r="M43" s="164">
        <v>369.34100000000001</v>
      </c>
      <c r="N43" s="31">
        <v>278.24610000000001</v>
      </c>
      <c r="O43" s="31">
        <v>91.094920000000002</v>
      </c>
      <c r="P43" s="45">
        <v>0.16904844899999999</v>
      </c>
      <c r="Q43" s="45">
        <v>8.5</v>
      </c>
      <c r="R43" s="120">
        <v>8.6690484489999999</v>
      </c>
      <c r="S43" s="259">
        <v>1044.4010000000001</v>
      </c>
      <c r="T43" s="31">
        <v>957.09059999999999</v>
      </c>
      <c r="U43" s="31">
        <v>87.309970000000007</v>
      </c>
      <c r="V43" s="45">
        <v>1.626582967</v>
      </c>
      <c r="W43" s="45">
        <v>8</v>
      </c>
      <c r="X43" s="120">
        <v>9.6265829669999992</v>
      </c>
      <c r="Y43" s="259">
        <v>1445.175</v>
      </c>
      <c r="Z43" s="31">
        <v>1361.721</v>
      </c>
      <c r="AA43" s="31">
        <v>83.45335</v>
      </c>
      <c r="AB43" s="45">
        <v>3.6726203850000001</v>
      </c>
      <c r="AC43" s="45">
        <v>7.5</v>
      </c>
      <c r="AD43" s="120">
        <v>11.17262038</v>
      </c>
      <c r="AE43" s="259">
        <v>19.840520000000001</v>
      </c>
      <c r="AF43" s="31">
        <v>19.840520000000001</v>
      </c>
      <c r="AG43" s="31">
        <v>3.2299999999999998E-9</v>
      </c>
      <c r="AH43" s="45">
        <v>1.1153522000000001E-2</v>
      </c>
      <c r="AI43" s="45">
        <v>1E-14</v>
      </c>
      <c r="AJ43" s="120">
        <v>1.1153522000000001E-2</v>
      </c>
      <c r="AK43" s="259">
        <v>69.267349999999993</v>
      </c>
      <c r="AL43" s="31">
        <v>69.267349999999993</v>
      </c>
      <c r="AM43" s="31">
        <v>3.2299999999999998E-9</v>
      </c>
      <c r="AN43" s="45">
        <v>8.5074860000000002E-2</v>
      </c>
      <c r="AO43" s="45">
        <v>1E-14</v>
      </c>
      <c r="AP43" s="120">
        <v>8.5074860000000002E-2</v>
      </c>
      <c r="AQ43" s="259">
        <v>74.259739999999994</v>
      </c>
      <c r="AR43" s="31">
        <v>74.259739999999994</v>
      </c>
      <c r="AS43" s="31">
        <v>3.2299999999999998E-9</v>
      </c>
      <c r="AT43" s="45">
        <v>0.181688078</v>
      </c>
      <c r="AU43" s="45">
        <v>1E-14</v>
      </c>
      <c r="AV43" s="120">
        <v>0.181688078</v>
      </c>
    </row>
    <row r="44" spans="1:48">
      <c r="A44" s="26"/>
      <c r="K44" s="45"/>
      <c r="L44" s="120"/>
      <c r="M44" s="164">
        <v>376.81110000000001</v>
      </c>
      <c r="N44" s="31">
        <v>281.9975</v>
      </c>
      <c r="O44" s="31">
        <v>94.813599999999994</v>
      </c>
      <c r="P44" s="45">
        <v>0.172654118</v>
      </c>
      <c r="Q44" s="45">
        <v>9</v>
      </c>
      <c r="R44" s="120">
        <v>9.1726541180000005</v>
      </c>
      <c r="S44" s="259">
        <v>1055.8699999999999</v>
      </c>
      <c r="T44" s="31">
        <v>964.7749</v>
      </c>
      <c r="U44" s="31">
        <v>91.094920000000002</v>
      </c>
      <c r="V44" s="45">
        <v>1.649291069</v>
      </c>
      <c r="W44" s="45">
        <v>8.5</v>
      </c>
      <c r="X44" s="120">
        <v>10.14929107</v>
      </c>
      <c r="Y44" s="259">
        <v>1458.095</v>
      </c>
      <c r="Z44" s="31">
        <v>1370.7850000000001</v>
      </c>
      <c r="AA44" s="31">
        <v>87.309970000000007</v>
      </c>
      <c r="AB44" s="45">
        <v>3.7171932249999999</v>
      </c>
      <c r="AC44" s="45">
        <v>8</v>
      </c>
      <c r="AD44" s="120">
        <v>11.717193229999999</v>
      </c>
      <c r="AE44" s="259">
        <v>20.715450000000001</v>
      </c>
      <c r="AF44" s="31">
        <v>20.715450000000001</v>
      </c>
      <c r="AG44" s="31">
        <v>1.6199999999999999E-8</v>
      </c>
      <c r="AH44" s="45">
        <v>1.1821091000000001E-2</v>
      </c>
      <c r="AI44" s="45">
        <v>1E-13</v>
      </c>
      <c r="AJ44" s="120">
        <v>1.1821091000000001E-2</v>
      </c>
      <c r="AK44" s="259">
        <v>70.564909999999998</v>
      </c>
      <c r="AL44" s="31">
        <v>70.564909999999998</v>
      </c>
      <c r="AM44" s="31">
        <v>1.6199999999999999E-8</v>
      </c>
      <c r="AN44" s="45">
        <v>8.7439464999999994E-2</v>
      </c>
      <c r="AO44" s="45">
        <v>1E-13</v>
      </c>
      <c r="AP44" s="120">
        <v>8.7439464999999994E-2</v>
      </c>
      <c r="AQ44" s="259">
        <v>75.676090000000002</v>
      </c>
      <c r="AR44" s="31">
        <v>75.676090000000002</v>
      </c>
      <c r="AS44" s="31">
        <v>1.6199999999999999E-8</v>
      </c>
      <c r="AT44" s="45">
        <v>0.185889214</v>
      </c>
      <c r="AU44" s="45">
        <v>1E-13</v>
      </c>
      <c r="AV44" s="120">
        <v>0.185889214</v>
      </c>
    </row>
    <row r="45" spans="1:48">
      <c r="A45" s="114"/>
      <c r="K45" s="45"/>
      <c r="L45" s="120"/>
      <c r="M45" s="164">
        <v>383.91210000000001</v>
      </c>
      <c r="N45" s="31">
        <v>285.44130000000001</v>
      </c>
      <c r="O45" s="31">
        <v>98.470789999999994</v>
      </c>
      <c r="P45" s="45">
        <v>0.17609326</v>
      </c>
      <c r="Q45" s="45">
        <v>9.5</v>
      </c>
      <c r="R45" s="120">
        <v>9.67609326</v>
      </c>
      <c r="S45" s="259">
        <v>1066.57</v>
      </c>
      <c r="T45" s="31">
        <v>971.75649999999996</v>
      </c>
      <c r="U45" s="31">
        <v>94.813599999999994</v>
      </c>
      <c r="V45" s="45">
        <v>1.670614094</v>
      </c>
      <c r="W45" s="45">
        <v>9</v>
      </c>
      <c r="X45" s="120">
        <v>10.670614090000001</v>
      </c>
      <c r="Y45" s="259">
        <v>1470.0709999999999</v>
      </c>
      <c r="Z45" s="31">
        <v>1378.9760000000001</v>
      </c>
      <c r="AA45" s="31">
        <v>91.094920000000002</v>
      </c>
      <c r="AB45" s="45">
        <v>3.7587013229999999</v>
      </c>
      <c r="AC45" s="45">
        <v>8.5</v>
      </c>
      <c r="AD45" s="120">
        <v>12.25870132</v>
      </c>
      <c r="AE45" s="259">
        <v>21.70646</v>
      </c>
      <c r="AF45" s="31">
        <v>21.70646</v>
      </c>
      <c r="AG45" s="31">
        <v>8.1100000000000005E-8</v>
      </c>
      <c r="AH45" s="45">
        <v>1.2595591E-2</v>
      </c>
      <c r="AI45" s="45">
        <v>9.9999999999999998E-13</v>
      </c>
      <c r="AJ45" s="120">
        <v>1.2595591E-2</v>
      </c>
      <c r="AK45" s="259">
        <v>72.023690000000002</v>
      </c>
      <c r="AL45" s="31">
        <v>72.023690000000002</v>
      </c>
      <c r="AM45" s="31">
        <v>8.1100000000000005E-8</v>
      </c>
      <c r="AN45" s="45">
        <v>9.0125018000000001E-2</v>
      </c>
      <c r="AO45" s="45">
        <v>9.9999999999999998E-13</v>
      </c>
      <c r="AP45" s="120">
        <v>9.0125018000000001E-2</v>
      </c>
      <c r="AQ45" s="259">
        <v>77.268979999999999</v>
      </c>
      <c r="AR45" s="31">
        <v>77.268979999999999</v>
      </c>
      <c r="AS45" s="31">
        <v>8.1100000000000005E-8</v>
      </c>
      <c r="AT45" s="45">
        <v>0.190640105</v>
      </c>
      <c r="AU45" s="45">
        <v>9.9999999999999998E-13</v>
      </c>
      <c r="AV45" s="120">
        <v>0.190640105</v>
      </c>
    </row>
    <row r="46" spans="1:48">
      <c r="A46" s="114"/>
      <c r="K46" s="45"/>
      <c r="L46" s="120"/>
      <c r="M46" s="164">
        <v>390.68470000000002</v>
      </c>
      <c r="N46" s="31">
        <v>288.61399999999998</v>
      </c>
      <c r="O46" s="31">
        <v>102.0706</v>
      </c>
      <c r="P46" s="45">
        <v>0.179383916</v>
      </c>
      <c r="Q46" s="45">
        <v>10</v>
      </c>
      <c r="R46" s="120">
        <v>10.179383919999999</v>
      </c>
      <c r="S46" s="259">
        <v>1076.5989999999999</v>
      </c>
      <c r="T46" s="31">
        <v>978.12840000000006</v>
      </c>
      <c r="U46" s="31">
        <v>98.470789999999994</v>
      </c>
      <c r="V46" s="45">
        <v>1.6907225459999999</v>
      </c>
      <c r="W46" s="45">
        <v>9.5</v>
      </c>
      <c r="X46" s="120">
        <v>11.19072255</v>
      </c>
      <c r="Y46" s="259">
        <v>1481.23</v>
      </c>
      <c r="Z46" s="31">
        <v>1386.4169999999999</v>
      </c>
      <c r="AA46" s="31">
        <v>94.813599999999994</v>
      </c>
      <c r="AB46" s="45">
        <v>3.7975483040000002</v>
      </c>
      <c r="AC46" s="45">
        <v>9</v>
      </c>
      <c r="AD46" s="120">
        <v>12.797548300000001</v>
      </c>
      <c r="AE46" s="259">
        <v>22.84554</v>
      </c>
      <c r="AF46" s="31">
        <v>22.84554</v>
      </c>
      <c r="AG46" s="31">
        <v>4.0600000000000001E-7</v>
      </c>
      <c r="AH46" s="45">
        <v>1.3509597999999999E-2</v>
      </c>
      <c r="AI46" s="45">
        <v>9.9999999999999994E-12</v>
      </c>
      <c r="AJ46" s="120">
        <v>1.3509597999999999E-2</v>
      </c>
      <c r="AK46" s="259">
        <v>73.686970000000002</v>
      </c>
      <c r="AL46" s="31">
        <v>73.686970000000002</v>
      </c>
      <c r="AM46" s="31">
        <v>4.0600000000000001E-7</v>
      </c>
      <c r="AN46" s="45">
        <v>9.3221925999999997E-2</v>
      </c>
      <c r="AO46" s="45">
        <v>9.9999999999999994E-12</v>
      </c>
      <c r="AP46" s="120">
        <v>9.3221926999999996E-2</v>
      </c>
      <c r="AQ46" s="259">
        <v>79.085909999999998</v>
      </c>
      <c r="AR46" s="31">
        <v>79.085909999999998</v>
      </c>
      <c r="AS46" s="31">
        <v>4.0600000000000001E-7</v>
      </c>
      <c r="AT46" s="45">
        <v>0.19609268699999999</v>
      </c>
      <c r="AU46" s="45">
        <v>9.9999999999999994E-12</v>
      </c>
      <c r="AV46" s="120">
        <v>0.19609268699999999</v>
      </c>
    </row>
    <row r="47" spans="1:48">
      <c r="A47" s="114"/>
      <c r="K47" s="45"/>
      <c r="L47" s="120"/>
      <c r="M47" s="164">
        <v>403.3775</v>
      </c>
      <c r="N47" s="31">
        <v>294.2647</v>
      </c>
      <c r="O47" s="31">
        <v>109.11279999999999</v>
      </c>
      <c r="P47" s="45">
        <v>0.185579151</v>
      </c>
      <c r="Q47" s="45">
        <v>11</v>
      </c>
      <c r="R47" s="120">
        <v>11.185579150000001</v>
      </c>
      <c r="S47" s="259">
        <v>1086.038</v>
      </c>
      <c r="T47" s="31">
        <v>983.96780000000001</v>
      </c>
      <c r="U47" s="31">
        <v>102.0706</v>
      </c>
      <c r="V47" s="45">
        <v>1.7097590009999999</v>
      </c>
      <c r="W47" s="45">
        <v>10</v>
      </c>
      <c r="X47" s="120">
        <v>11.709759</v>
      </c>
      <c r="Y47" s="259">
        <v>1491.6769999999999</v>
      </c>
      <c r="Z47" s="31">
        <v>1393.2059999999999</v>
      </c>
      <c r="AA47" s="31">
        <v>98.470789999999994</v>
      </c>
      <c r="AB47" s="45">
        <v>3.8340675439999998</v>
      </c>
      <c r="AC47" s="45">
        <v>9.5</v>
      </c>
      <c r="AD47" s="120">
        <v>13.334067539999999</v>
      </c>
      <c r="AE47" s="259">
        <v>24.177440000000001</v>
      </c>
      <c r="AF47" s="31">
        <v>24.177440000000001</v>
      </c>
      <c r="AG47" s="31">
        <v>2.04E-6</v>
      </c>
      <c r="AH47" s="45">
        <v>1.4609311999999999E-2</v>
      </c>
      <c r="AI47" s="45">
        <v>1E-10</v>
      </c>
      <c r="AJ47" s="120">
        <v>1.4609311999999999E-2</v>
      </c>
      <c r="AK47" s="259">
        <v>75.614519999999999</v>
      </c>
      <c r="AL47" s="31">
        <v>75.614509999999996</v>
      </c>
      <c r="AM47" s="31">
        <v>2.04E-6</v>
      </c>
      <c r="AN47" s="45">
        <v>9.6856442000000001E-2</v>
      </c>
      <c r="AO47" s="45">
        <v>1E-10</v>
      </c>
      <c r="AP47" s="120">
        <v>9.6856442000000001E-2</v>
      </c>
      <c r="AQ47" s="259">
        <v>81.192369999999997</v>
      </c>
      <c r="AR47" s="31">
        <v>81.192369999999997</v>
      </c>
      <c r="AS47" s="31">
        <v>2.04E-6</v>
      </c>
      <c r="AT47" s="45">
        <v>0.20245812199999999</v>
      </c>
      <c r="AU47" s="45">
        <v>1E-10</v>
      </c>
      <c r="AV47" s="120">
        <v>0.20245812299999999</v>
      </c>
    </row>
    <row r="48" spans="1:48">
      <c r="A48" s="114"/>
      <c r="K48" s="45"/>
      <c r="L48" s="120"/>
      <c r="M48" s="164">
        <v>415.11200000000002</v>
      </c>
      <c r="N48" s="31">
        <v>299.14679999999998</v>
      </c>
      <c r="O48" s="31">
        <v>115.9652</v>
      </c>
      <c r="P48" s="45">
        <v>0.191339018</v>
      </c>
      <c r="Q48" s="45">
        <v>12</v>
      </c>
      <c r="R48" s="120">
        <v>12.191339019999999</v>
      </c>
      <c r="S48" s="259">
        <v>1103.4100000000001</v>
      </c>
      <c r="T48" s="31">
        <v>994.29690000000005</v>
      </c>
      <c r="U48" s="31">
        <v>109.11279999999999</v>
      </c>
      <c r="V48" s="45">
        <v>1.745078734</v>
      </c>
      <c r="W48" s="45">
        <v>11</v>
      </c>
      <c r="X48" s="120">
        <v>12.745078729999999</v>
      </c>
      <c r="Y48" s="259">
        <v>1501.499</v>
      </c>
      <c r="Z48" s="31">
        <v>1399.4280000000001</v>
      </c>
      <c r="AA48" s="31">
        <v>102.0706</v>
      </c>
      <c r="AB48" s="45">
        <v>3.868537039</v>
      </c>
      <c r="AC48" s="45">
        <v>10</v>
      </c>
      <c r="AD48" s="120">
        <v>13.86853704</v>
      </c>
      <c r="AE48" s="259">
        <v>25.767440000000001</v>
      </c>
      <c r="AF48" s="31">
        <v>25.767430000000001</v>
      </c>
      <c r="AG48" s="31">
        <v>1.0200000000000001E-5</v>
      </c>
      <c r="AH48" s="45">
        <v>1.5962885999999999E-2</v>
      </c>
      <c r="AI48" s="45">
        <v>1.0000000000000001E-9</v>
      </c>
      <c r="AJ48" s="120">
        <v>1.5962886999999999E-2</v>
      </c>
      <c r="AK48" s="259">
        <v>77.892250000000004</v>
      </c>
      <c r="AL48" s="31">
        <v>77.892240000000001</v>
      </c>
      <c r="AM48" s="31">
        <v>1.0200000000000001E-5</v>
      </c>
      <c r="AN48" s="45">
        <v>0.10121224700000001</v>
      </c>
      <c r="AO48" s="45">
        <v>1.0000000000000001E-9</v>
      </c>
      <c r="AP48" s="120">
        <v>0.101212248</v>
      </c>
      <c r="AQ48" s="259">
        <v>83.682640000000006</v>
      </c>
      <c r="AR48" s="31">
        <v>83.682630000000003</v>
      </c>
      <c r="AS48" s="31">
        <v>1.0200000000000001E-5</v>
      </c>
      <c r="AT48" s="45">
        <v>0.21004225300000001</v>
      </c>
      <c r="AU48" s="45">
        <v>1.0000000000000001E-9</v>
      </c>
      <c r="AV48" s="120">
        <v>0.21004225400000001</v>
      </c>
    </row>
    <row r="49" spans="1:48">
      <c r="A49" s="114"/>
      <c r="K49" s="45"/>
      <c r="L49" s="120"/>
      <c r="M49" s="164">
        <v>426.05529999999999</v>
      </c>
      <c r="N49" s="31">
        <v>303.40710000000001</v>
      </c>
      <c r="O49" s="31">
        <v>122.6482</v>
      </c>
      <c r="P49" s="45">
        <v>0.19673829400000001</v>
      </c>
      <c r="Q49" s="45">
        <v>13</v>
      </c>
      <c r="R49" s="120">
        <v>13.196738290000001</v>
      </c>
      <c r="S49" s="259">
        <v>1119.116</v>
      </c>
      <c r="T49" s="31">
        <v>1003.15</v>
      </c>
      <c r="U49" s="31">
        <v>115.9652</v>
      </c>
      <c r="V49" s="45">
        <v>1.7773374470000001</v>
      </c>
      <c r="W49" s="45">
        <v>12</v>
      </c>
      <c r="X49" s="120">
        <v>13.777337449999999</v>
      </c>
      <c r="Y49" s="259">
        <v>1519.5440000000001</v>
      </c>
      <c r="Z49" s="31">
        <v>1410.431</v>
      </c>
      <c r="AA49" s="31">
        <v>109.11279999999999</v>
      </c>
      <c r="AB49" s="45">
        <v>3.9322264730000001</v>
      </c>
      <c r="AC49" s="45">
        <v>11</v>
      </c>
      <c r="AD49" s="120">
        <v>14.93222647</v>
      </c>
      <c r="AE49" s="259">
        <v>27.716560000000001</v>
      </c>
      <c r="AF49" s="31">
        <v>27.71651</v>
      </c>
      <c r="AG49" s="31">
        <v>5.1199999999999998E-5</v>
      </c>
      <c r="AH49" s="45">
        <v>1.7676786999999999E-2</v>
      </c>
      <c r="AI49" s="45">
        <v>1E-8</v>
      </c>
      <c r="AJ49" s="120">
        <v>1.7676797000000001E-2</v>
      </c>
      <c r="AK49" s="259">
        <v>80.651409999999998</v>
      </c>
      <c r="AL49" s="31">
        <v>80.651359999999997</v>
      </c>
      <c r="AM49" s="31">
        <v>5.1199999999999998E-5</v>
      </c>
      <c r="AN49" s="45">
        <v>0.106572758</v>
      </c>
      <c r="AO49" s="45">
        <v>1E-8</v>
      </c>
      <c r="AP49" s="120">
        <v>0.106572768</v>
      </c>
      <c r="AQ49" s="259">
        <v>86.700609999999998</v>
      </c>
      <c r="AR49" s="31">
        <v>86.700550000000007</v>
      </c>
      <c r="AS49" s="31">
        <v>5.1199999999999998E-5</v>
      </c>
      <c r="AT49" s="45">
        <v>0.21931498299999999</v>
      </c>
      <c r="AU49" s="45">
        <v>1E-8</v>
      </c>
      <c r="AV49" s="120">
        <v>0.21931499300000001</v>
      </c>
    </row>
    <row r="50" spans="1:48">
      <c r="A50" s="114"/>
      <c r="K50" s="45"/>
      <c r="L50" s="120"/>
      <c r="M50" s="164">
        <v>436.33589999999998</v>
      </c>
      <c r="N50" s="31">
        <v>307.15730000000002</v>
      </c>
      <c r="O50" s="31">
        <v>129.17859999999999</v>
      </c>
      <c r="P50" s="45">
        <v>0.20183453200000001</v>
      </c>
      <c r="Q50" s="45">
        <v>14</v>
      </c>
      <c r="R50" s="120">
        <v>14.201834529999999</v>
      </c>
      <c r="S50" s="259">
        <v>1133.473</v>
      </c>
      <c r="T50" s="31">
        <v>1010.825</v>
      </c>
      <c r="U50" s="31">
        <v>122.6482</v>
      </c>
      <c r="V50" s="45">
        <v>1.807100723</v>
      </c>
      <c r="W50" s="45">
        <v>13</v>
      </c>
      <c r="X50" s="120">
        <v>14.807100719999999</v>
      </c>
      <c r="Y50" s="259">
        <v>1535.826</v>
      </c>
      <c r="Z50" s="31">
        <v>1419.8610000000001</v>
      </c>
      <c r="AA50" s="31">
        <v>115.9652</v>
      </c>
      <c r="AB50" s="45">
        <v>3.9900982389999999</v>
      </c>
      <c r="AC50" s="45">
        <v>12</v>
      </c>
      <c r="AD50" s="120">
        <v>15.99009824</v>
      </c>
      <c r="AE50" s="259">
        <v>30.193169999999999</v>
      </c>
      <c r="AF50" s="31">
        <v>30.192910000000001</v>
      </c>
      <c r="AG50" s="31">
        <v>2.5639E-4</v>
      </c>
      <c r="AH50" s="45">
        <v>1.9930871999999999E-2</v>
      </c>
      <c r="AI50" s="45">
        <v>9.9999999999999995E-8</v>
      </c>
      <c r="AJ50" s="120">
        <v>1.9930972000000002E-2</v>
      </c>
      <c r="AK50" s="259">
        <v>84.108009999999993</v>
      </c>
      <c r="AL50" s="31">
        <v>84.107749999999996</v>
      </c>
      <c r="AM50" s="31">
        <v>2.5639E-4</v>
      </c>
      <c r="AN50" s="45">
        <v>0.11341003099999999</v>
      </c>
      <c r="AO50" s="45">
        <v>9.9999999999999995E-8</v>
      </c>
      <c r="AP50" s="120">
        <v>0.113410131</v>
      </c>
      <c r="AQ50" s="259">
        <v>90.483090000000004</v>
      </c>
      <c r="AR50" s="31">
        <v>90.482830000000007</v>
      </c>
      <c r="AS50" s="31">
        <v>2.5639E-4</v>
      </c>
      <c r="AT50" s="45">
        <v>0.231055342</v>
      </c>
      <c r="AU50" s="45">
        <v>9.9999999999999995E-8</v>
      </c>
      <c r="AV50" s="120">
        <v>0.231055442</v>
      </c>
    </row>
    <row r="51" spans="1:48">
      <c r="A51" s="114"/>
      <c r="K51" s="45"/>
      <c r="L51" s="120"/>
      <c r="M51" s="164">
        <v>446.05430000000001</v>
      </c>
      <c r="N51" s="31">
        <v>310.48390000000001</v>
      </c>
      <c r="O51" s="31">
        <v>135.57040000000001</v>
      </c>
      <c r="P51" s="45">
        <v>0.206672831</v>
      </c>
      <c r="Q51" s="45">
        <v>15</v>
      </c>
      <c r="R51" s="120">
        <v>15.20667283</v>
      </c>
      <c r="S51" s="259">
        <v>1146.721</v>
      </c>
      <c r="T51" s="31">
        <v>1017.542</v>
      </c>
      <c r="U51" s="31">
        <v>129.17859999999999</v>
      </c>
      <c r="V51" s="45">
        <v>1.834796987</v>
      </c>
      <c r="W51" s="45">
        <v>14</v>
      </c>
      <c r="X51" s="120">
        <v>15.834796989999999</v>
      </c>
      <c r="Y51" s="259">
        <v>1550.682</v>
      </c>
      <c r="Z51" s="31">
        <v>1428.0340000000001</v>
      </c>
      <c r="AA51" s="31">
        <v>122.6482</v>
      </c>
      <c r="AB51" s="45">
        <v>4.0432445389999998</v>
      </c>
      <c r="AC51" s="45">
        <v>13</v>
      </c>
      <c r="AD51" s="120">
        <v>17.04324454</v>
      </c>
      <c r="AE51" s="259">
        <v>33.507719999999999</v>
      </c>
      <c r="AF51" s="31">
        <v>33.506439999999998</v>
      </c>
      <c r="AG51" s="31">
        <v>1.2849929999999999E-3</v>
      </c>
      <c r="AH51" s="45">
        <v>2.3067242000000002E-2</v>
      </c>
      <c r="AI51" s="45">
        <v>9.9999999999999995E-7</v>
      </c>
      <c r="AJ51" s="120">
        <v>2.3068241999999999E-2</v>
      </c>
      <c r="AK51" s="259">
        <v>88.656750000000002</v>
      </c>
      <c r="AL51" s="31">
        <v>88.655460000000005</v>
      </c>
      <c r="AM51" s="31">
        <v>1.2849929999999999E-3</v>
      </c>
      <c r="AN51" s="45">
        <v>0.122601395</v>
      </c>
      <c r="AO51" s="45">
        <v>9.9999999999999995E-7</v>
      </c>
      <c r="AP51" s="120">
        <v>0.122602395</v>
      </c>
      <c r="AQ51" s="259">
        <v>95.462810000000005</v>
      </c>
      <c r="AR51" s="31">
        <v>95.461519999999993</v>
      </c>
      <c r="AS51" s="31">
        <v>1.2849929999999999E-3</v>
      </c>
      <c r="AT51" s="45">
        <v>0.24670160199999999</v>
      </c>
      <c r="AU51" s="45">
        <v>9.9999999999999995E-7</v>
      </c>
      <c r="AV51" s="120">
        <v>0.24670260199999999</v>
      </c>
    </row>
    <row r="52" spans="1:48">
      <c r="A52" s="114"/>
      <c r="K52" s="45"/>
      <c r="L52" s="120"/>
      <c r="M52" s="164">
        <v>455.2903</v>
      </c>
      <c r="N52" s="31">
        <v>313.45479999999998</v>
      </c>
      <c r="O52" s="31">
        <v>141.8355</v>
      </c>
      <c r="P52" s="45">
        <v>0.211289105</v>
      </c>
      <c r="Q52" s="45">
        <v>16</v>
      </c>
      <c r="R52" s="120">
        <v>16.211289099999998</v>
      </c>
      <c r="S52" s="259">
        <v>1159.0419999999999</v>
      </c>
      <c r="T52" s="31">
        <v>1023.471</v>
      </c>
      <c r="U52" s="31">
        <v>135.57040000000001</v>
      </c>
      <c r="V52" s="45">
        <v>1.8607572809999999</v>
      </c>
      <c r="W52" s="45">
        <v>15</v>
      </c>
      <c r="X52" s="120">
        <v>16.860757280000001</v>
      </c>
      <c r="Y52" s="259">
        <v>1564.366</v>
      </c>
      <c r="Z52" s="31">
        <v>1435.1869999999999</v>
      </c>
      <c r="AA52" s="31">
        <v>129.17859999999999</v>
      </c>
      <c r="AB52" s="45">
        <v>4.0924897910000002</v>
      </c>
      <c r="AC52" s="45">
        <v>14</v>
      </c>
      <c r="AD52" s="120">
        <v>18.092489789999998</v>
      </c>
      <c r="AE52" s="259">
        <v>38.363720000000001</v>
      </c>
      <c r="AF52" s="31">
        <v>38.35727</v>
      </c>
      <c r="AG52" s="31">
        <v>6.4402230000000001E-3</v>
      </c>
      <c r="AH52" s="45">
        <v>2.7925379E-2</v>
      </c>
      <c r="AI52" s="45">
        <v>1.0000000000000001E-5</v>
      </c>
      <c r="AJ52" s="120">
        <v>2.7935379E-2</v>
      </c>
      <c r="AK52" s="259">
        <v>95.194990000000004</v>
      </c>
      <c r="AL52" s="31">
        <v>95.188550000000006</v>
      </c>
      <c r="AM52" s="31">
        <v>6.4402230000000001E-3</v>
      </c>
      <c r="AN52" s="45">
        <v>0.136202975</v>
      </c>
      <c r="AO52" s="45">
        <v>1.0000000000000001E-5</v>
      </c>
      <c r="AP52" s="120">
        <v>0.13621297499999999</v>
      </c>
      <c r="AQ52" s="259">
        <v>102.6247</v>
      </c>
      <c r="AR52" s="31">
        <v>102.6183</v>
      </c>
      <c r="AS52" s="31">
        <v>6.4402230000000001E-3</v>
      </c>
      <c r="AT52" s="45">
        <v>0.26958647200000002</v>
      </c>
      <c r="AU52" s="45">
        <v>1.0000000000000001E-5</v>
      </c>
      <c r="AV52" s="120">
        <v>0.26959647199999998</v>
      </c>
    </row>
    <row r="53" spans="1:48">
      <c r="K53" s="45"/>
      <c r="L53" s="120"/>
      <c r="M53" s="164">
        <v>464.10840000000002</v>
      </c>
      <c r="N53" s="31">
        <v>316.12430000000001</v>
      </c>
      <c r="O53" s="31">
        <v>147.98410000000001</v>
      </c>
      <c r="P53" s="45">
        <v>0.215712352</v>
      </c>
      <c r="Q53" s="45">
        <v>17</v>
      </c>
      <c r="R53" s="120">
        <v>17.21571235</v>
      </c>
      <c r="S53" s="259">
        <v>1170.58</v>
      </c>
      <c r="T53" s="31">
        <v>1028.7439999999999</v>
      </c>
      <c r="U53" s="31">
        <v>141.8355</v>
      </c>
      <c r="V53" s="45">
        <v>1.885241868</v>
      </c>
      <c r="W53" s="45">
        <v>16</v>
      </c>
      <c r="X53" s="120">
        <v>17.885241870000002</v>
      </c>
      <c r="Y53" s="259">
        <v>1577.0719999999999</v>
      </c>
      <c r="Z53" s="31">
        <v>1441.501</v>
      </c>
      <c r="AA53" s="31">
        <v>135.57040000000001</v>
      </c>
      <c r="AB53" s="45">
        <v>4.1384690319999997</v>
      </c>
      <c r="AC53" s="45">
        <v>15</v>
      </c>
      <c r="AD53" s="120">
        <v>19.13846903</v>
      </c>
      <c r="AE53" s="259">
        <v>47.127290000000002</v>
      </c>
      <c r="AF53" s="31">
        <v>47.095010000000002</v>
      </c>
      <c r="AG53" s="31">
        <v>3.2277569999999998E-2</v>
      </c>
      <c r="AH53" s="45">
        <v>3.7827629000000002E-2</v>
      </c>
      <c r="AI53" s="45">
        <v>1E-4</v>
      </c>
      <c r="AJ53" s="120">
        <v>3.7927628999999997E-2</v>
      </c>
      <c r="AK53" s="259">
        <v>106.7791</v>
      </c>
      <c r="AL53" s="31">
        <v>106.74679999999999</v>
      </c>
      <c r="AM53" s="31">
        <v>3.2277569999999998E-2</v>
      </c>
      <c r="AN53" s="45">
        <v>0.16167157099999999</v>
      </c>
      <c r="AO53" s="45">
        <v>1E-4</v>
      </c>
      <c r="AP53" s="120">
        <v>0.161771571</v>
      </c>
      <c r="AQ53" s="259">
        <v>115.3348</v>
      </c>
      <c r="AR53" s="31">
        <v>115.30249999999999</v>
      </c>
      <c r="AS53" s="31">
        <v>3.2277569999999998E-2</v>
      </c>
      <c r="AT53" s="45">
        <v>0.31152678700000003</v>
      </c>
      <c r="AU53" s="45">
        <v>1E-4</v>
      </c>
      <c r="AV53" s="120">
        <v>0.31162678700000002</v>
      </c>
    </row>
    <row r="54" spans="1:48">
      <c r="K54" s="45"/>
      <c r="L54" s="120"/>
      <c r="M54" s="164">
        <v>472.56110000000001</v>
      </c>
      <c r="N54" s="31">
        <v>318.53590000000003</v>
      </c>
      <c r="O54" s="31">
        <v>154.02510000000001</v>
      </c>
      <c r="P54" s="45">
        <v>0.21996628500000001</v>
      </c>
      <c r="Q54" s="45">
        <v>18</v>
      </c>
      <c r="R54" s="120">
        <v>18.219966289999999</v>
      </c>
      <c r="S54" s="259">
        <v>1181.4480000000001</v>
      </c>
      <c r="T54" s="31">
        <v>1033.4639999999999</v>
      </c>
      <c r="U54" s="31">
        <v>147.98410000000001</v>
      </c>
      <c r="V54" s="45">
        <v>1.9084584950000001</v>
      </c>
      <c r="W54" s="45">
        <v>17</v>
      </c>
      <c r="X54" s="120">
        <v>18.908458490000001</v>
      </c>
      <c r="Y54" s="259">
        <v>1588.951</v>
      </c>
      <c r="Z54" s="31">
        <v>1447.116</v>
      </c>
      <c r="AA54" s="31">
        <v>141.8355</v>
      </c>
      <c r="AB54" s="45">
        <v>4.1816801129999996</v>
      </c>
      <c r="AC54" s="45">
        <v>16</v>
      </c>
      <c r="AD54" s="120">
        <v>20.181680109999999</v>
      </c>
      <c r="AE54" s="259">
        <v>70.943299999999994</v>
      </c>
      <c r="AF54" s="31">
        <v>70.78152</v>
      </c>
      <c r="AG54" s="31">
        <v>0.1617711</v>
      </c>
      <c r="AH54" s="45">
        <v>7.2853947000000002E-2</v>
      </c>
      <c r="AI54" s="45">
        <v>1E-3</v>
      </c>
      <c r="AJ54" s="120">
        <v>7.3853947000000003E-2</v>
      </c>
      <c r="AK54" s="259">
        <v>137.36770000000001</v>
      </c>
      <c r="AL54" s="31">
        <v>137.20599999999999</v>
      </c>
      <c r="AM54" s="31">
        <v>0.1617711</v>
      </c>
      <c r="AN54" s="45">
        <v>0.238119567</v>
      </c>
      <c r="AO54" s="45">
        <v>1E-3</v>
      </c>
      <c r="AP54" s="120">
        <v>0.23911956700000001</v>
      </c>
      <c r="AQ54" s="259">
        <v>149.02070000000001</v>
      </c>
      <c r="AR54" s="31">
        <v>148.85900000000001</v>
      </c>
      <c r="AS54" s="31">
        <v>0.1617711</v>
      </c>
      <c r="AT54" s="45">
        <v>0.43161199700000002</v>
      </c>
      <c r="AU54" s="45">
        <v>1E-3</v>
      </c>
      <c r="AV54" s="120">
        <v>0.43261199700000003</v>
      </c>
    </row>
    <row r="55" spans="1:48">
      <c r="K55" s="45"/>
      <c r="L55" s="120"/>
      <c r="M55" s="164">
        <v>480.69170000000003</v>
      </c>
      <c r="N55" s="31">
        <v>320.72539999999998</v>
      </c>
      <c r="O55" s="31">
        <v>159.96629999999999</v>
      </c>
      <c r="P55" s="45">
        <v>0.224070516</v>
      </c>
      <c r="Q55" s="45">
        <v>19</v>
      </c>
      <c r="R55" s="120">
        <v>19.224070520000001</v>
      </c>
      <c r="S55" s="259">
        <v>1191.739</v>
      </c>
      <c r="T55" s="31">
        <v>1037.7139999999999</v>
      </c>
      <c r="U55" s="31">
        <v>154.02510000000001</v>
      </c>
      <c r="V55" s="45">
        <v>1.930575234</v>
      </c>
      <c r="W55" s="45">
        <v>18</v>
      </c>
      <c r="X55" s="120">
        <v>19.930575229999999</v>
      </c>
      <c r="Y55" s="259">
        <v>1600.125</v>
      </c>
      <c r="Z55" s="31">
        <v>1452.1410000000001</v>
      </c>
      <c r="AA55" s="31">
        <v>147.98410000000001</v>
      </c>
      <c r="AB55" s="45">
        <v>4.222519396</v>
      </c>
      <c r="AC55" s="45">
        <v>17</v>
      </c>
      <c r="AD55" s="120">
        <v>21.222519399999999</v>
      </c>
      <c r="AE55" s="259">
        <v>167.11969999999999</v>
      </c>
      <c r="AF55" s="31">
        <v>166.30889999999999</v>
      </c>
      <c r="AG55" s="31">
        <v>0.81077600000000005</v>
      </c>
      <c r="AH55" s="45">
        <v>0.266782091</v>
      </c>
      <c r="AI55" s="45">
        <v>0.01</v>
      </c>
      <c r="AJ55" s="120">
        <v>0.27678209100000001</v>
      </c>
      <c r="AK55" s="259">
        <v>250.60659999999999</v>
      </c>
      <c r="AL55" s="31">
        <v>249.79580000000001</v>
      </c>
      <c r="AM55" s="31">
        <v>0.81077600000000005</v>
      </c>
      <c r="AN55" s="45">
        <v>0.58899871800000003</v>
      </c>
      <c r="AO55" s="45">
        <v>0.01</v>
      </c>
      <c r="AP55" s="120">
        <v>0.59899871800000004</v>
      </c>
      <c r="AQ55" s="259">
        <v>272.80549999999999</v>
      </c>
      <c r="AR55" s="31">
        <v>271.99470000000002</v>
      </c>
      <c r="AS55" s="31">
        <v>0.81077600000000005</v>
      </c>
      <c r="AT55" s="45">
        <v>0.94325164800000005</v>
      </c>
      <c r="AU55" s="45">
        <v>0.01</v>
      </c>
      <c r="AV55" s="120">
        <v>0.95325164799999995</v>
      </c>
    </row>
    <row r="56" spans="1:48">
      <c r="K56" s="45"/>
      <c r="L56" s="120"/>
      <c r="M56" s="164">
        <v>488.53629999999998</v>
      </c>
      <c r="N56" s="31">
        <v>322.72210000000001</v>
      </c>
      <c r="O56" s="31">
        <v>165.8143</v>
      </c>
      <c r="P56" s="45">
        <v>0.22804142699999999</v>
      </c>
      <c r="Q56" s="45">
        <v>20</v>
      </c>
      <c r="R56" s="120">
        <v>20.228041430000001</v>
      </c>
      <c r="S56" s="259">
        <v>1201.527</v>
      </c>
      <c r="T56" s="31">
        <v>1041.5609999999999</v>
      </c>
      <c r="U56" s="31">
        <v>159.96629999999999</v>
      </c>
      <c r="V56" s="45">
        <v>1.9517297039999999</v>
      </c>
      <c r="W56" s="45">
        <v>19</v>
      </c>
      <c r="X56" s="120">
        <v>20.951729700000001</v>
      </c>
      <c r="Y56" s="259">
        <v>1610.692</v>
      </c>
      <c r="Z56" s="31">
        <v>1456.6669999999999</v>
      </c>
      <c r="AA56" s="31">
        <v>154.02510000000001</v>
      </c>
      <c r="AB56" s="45">
        <v>4.2613067850000004</v>
      </c>
      <c r="AC56" s="45">
        <v>18</v>
      </c>
      <c r="AD56" s="120">
        <v>22.261306780000002</v>
      </c>
      <c r="AE56" s="259">
        <v>233.51159999999999</v>
      </c>
      <c r="AF56" s="31">
        <v>232.19450000000001</v>
      </c>
      <c r="AG56" s="31">
        <v>1.3171090000000001</v>
      </c>
      <c r="AH56" s="45">
        <v>0.42190738700000002</v>
      </c>
      <c r="AI56" s="45">
        <v>0.02</v>
      </c>
      <c r="AJ56" s="120">
        <v>0.44190738699999998</v>
      </c>
      <c r="AK56" s="259">
        <v>324.33940000000001</v>
      </c>
      <c r="AL56" s="31">
        <v>323.02229999999997</v>
      </c>
      <c r="AM56" s="31">
        <v>1.3171090000000001</v>
      </c>
      <c r="AN56" s="45">
        <v>0.84809089500000001</v>
      </c>
      <c r="AO56" s="45">
        <v>0.02</v>
      </c>
      <c r="AP56" s="120">
        <v>0.86809089500000003</v>
      </c>
      <c r="AQ56" s="259">
        <v>351.91320000000002</v>
      </c>
      <c r="AR56" s="31">
        <v>350.59609999999998</v>
      </c>
      <c r="AS56" s="31">
        <v>1.3171090000000001</v>
      </c>
      <c r="AT56" s="45">
        <v>1.305571963</v>
      </c>
      <c r="AU56" s="45">
        <v>0.02</v>
      </c>
      <c r="AV56" s="120">
        <v>1.325571963</v>
      </c>
    </row>
    <row r="57" spans="1:48">
      <c r="K57" s="45"/>
      <c r="L57" s="120"/>
      <c r="M57" s="164">
        <v>496.12540000000001</v>
      </c>
      <c r="N57" s="31">
        <v>324.55029999999999</v>
      </c>
      <c r="O57" s="31">
        <v>171.57509999999999</v>
      </c>
      <c r="P57" s="45">
        <v>0.23189283199999999</v>
      </c>
      <c r="Q57" s="45">
        <v>21</v>
      </c>
      <c r="R57" s="120">
        <v>21.23189283</v>
      </c>
      <c r="S57" s="259">
        <v>1210.874</v>
      </c>
      <c r="T57" s="31">
        <v>1045.06</v>
      </c>
      <c r="U57" s="31">
        <v>165.8143</v>
      </c>
      <c r="V57" s="45">
        <v>1.9720358060000001</v>
      </c>
      <c r="W57" s="45">
        <v>20</v>
      </c>
      <c r="X57" s="120">
        <v>21.972035810000001</v>
      </c>
      <c r="Y57" s="259">
        <v>1620.729</v>
      </c>
      <c r="Z57" s="31">
        <v>1460.7629999999999</v>
      </c>
      <c r="AA57" s="31">
        <v>159.96629999999999</v>
      </c>
      <c r="AB57" s="45">
        <v>4.2983036280000002</v>
      </c>
      <c r="AC57" s="45">
        <v>19</v>
      </c>
      <c r="AD57" s="120">
        <v>23.298303629999999</v>
      </c>
      <c r="AE57" s="259">
        <v>284.20119999999997</v>
      </c>
      <c r="AF57" s="31">
        <v>282.45179999999999</v>
      </c>
      <c r="AG57" s="31">
        <v>1.7493860000000001</v>
      </c>
      <c r="AH57" s="45">
        <v>0.54853702199999999</v>
      </c>
      <c r="AI57" s="45">
        <v>0.03</v>
      </c>
      <c r="AJ57" s="120">
        <v>0.57853702200000001</v>
      </c>
      <c r="AK57" s="259">
        <v>379.52839999999998</v>
      </c>
      <c r="AL57" s="31">
        <v>377.77890000000002</v>
      </c>
      <c r="AM57" s="31">
        <v>1.7493860000000001</v>
      </c>
      <c r="AN57" s="45">
        <v>1.053028622</v>
      </c>
      <c r="AO57" s="45">
        <v>0.03</v>
      </c>
      <c r="AP57" s="120">
        <v>1.0830286220000001</v>
      </c>
      <c r="AQ57" s="259">
        <v>410.46019999999999</v>
      </c>
      <c r="AR57" s="31">
        <v>408.71080000000001</v>
      </c>
      <c r="AS57" s="31">
        <v>1.7493860000000001</v>
      </c>
      <c r="AT57" s="45">
        <v>1.587115815</v>
      </c>
      <c r="AU57" s="45">
        <v>0.03</v>
      </c>
      <c r="AV57" s="120">
        <v>1.617115815</v>
      </c>
    </row>
    <row r="58" spans="1:48">
      <c r="K58" s="45"/>
      <c r="L58" s="120"/>
      <c r="M58" s="164">
        <v>503.48480000000001</v>
      </c>
      <c r="N58" s="31">
        <v>326.23050000000001</v>
      </c>
      <c r="O58" s="31">
        <v>177.2543</v>
      </c>
      <c r="P58" s="45">
        <v>0.23563647800000001</v>
      </c>
      <c r="Q58" s="45">
        <v>22</v>
      </c>
      <c r="R58" s="120">
        <v>22.23563648</v>
      </c>
      <c r="S58" s="259">
        <v>1219.8309999999999</v>
      </c>
      <c r="T58" s="31">
        <v>1048.2560000000001</v>
      </c>
      <c r="U58" s="31">
        <v>171.57509999999999</v>
      </c>
      <c r="V58" s="45">
        <v>1.991588739</v>
      </c>
      <c r="W58" s="45">
        <v>21</v>
      </c>
      <c r="X58" s="120">
        <v>22.991588740000001</v>
      </c>
      <c r="Y58" s="259">
        <v>1630.3030000000001</v>
      </c>
      <c r="Z58" s="31">
        <v>1464.489</v>
      </c>
      <c r="AA58" s="31">
        <v>165.8143</v>
      </c>
      <c r="AB58" s="45">
        <v>4.3337257810000001</v>
      </c>
      <c r="AC58" s="45">
        <v>20</v>
      </c>
      <c r="AD58" s="120">
        <v>24.333725780000002</v>
      </c>
      <c r="AE58" s="259">
        <v>325.76949999999999</v>
      </c>
      <c r="AF58" s="31">
        <v>323.62990000000002</v>
      </c>
      <c r="AG58" s="31">
        <v>2.1396510000000002</v>
      </c>
      <c r="AH58" s="45">
        <v>0.65732038599999998</v>
      </c>
      <c r="AI58" s="45">
        <v>0.04</v>
      </c>
      <c r="AJ58" s="120">
        <v>0.69732038600000001</v>
      </c>
      <c r="AK58" s="259">
        <v>424.30509999999998</v>
      </c>
      <c r="AL58" s="31">
        <v>422.16539999999998</v>
      </c>
      <c r="AM58" s="31">
        <v>2.1396510000000002</v>
      </c>
      <c r="AN58" s="45">
        <v>1.2255678299999999</v>
      </c>
      <c r="AO58" s="45">
        <v>0.04</v>
      </c>
      <c r="AP58" s="120">
        <v>1.2655678299999999</v>
      </c>
      <c r="AQ58" s="259">
        <v>457.61939999999998</v>
      </c>
      <c r="AR58" s="31">
        <v>455.47980000000001</v>
      </c>
      <c r="AS58" s="31">
        <v>2.1396510000000002</v>
      </c>
      <c r="AT58" s="45">
        <v>1.8214664540000001</v>
      </c>
      <c r="AU58" s="45">
        <v>0.04</v>
      </c>
      <c r="AV58" s="120">
        <v>1.8614664540000001</v>
      </c>
    </row>
    <row r="59" spans="1:48">
      <c r="K59" s="45"/>
      <c r="L59" s="120"/>
      <c r="M59" s="164">
        <v>510.63659999999999</v>
      </c>
      <c r="N59" s="31">
        <v>327.7801</v>
      </c>
      <c r="O59" s="31">
        <v>182.85650000000001</v>
      </c>
      <c r="P59" s="45">
        <v>0.23928242799999999</v>
      </c>
      <c r="Q59" s="45">
        <v>23</v>
      </c>
      <c r="R59" s="120">
        <v>23.239282429999999</v>
      </c>
      <c r="S59" s="259">
        <v>1228.441</v>
      </c>
      <c r="T59" s="31">
        <v>1051.1869999999999</v>
      </c>
      <c r="U59" s="31">
        <v>177.2543</v>
      </c>
      <c r="V59" s="45">
        <v>2.0104687719999998</v>
      </c>
      <c r="W59" s="45">
        <v>22</v>
      </c>
      <c r="X59" s="120">
        <v>24.010468769999999</v>
      </c>
      <c r="Y59" s="259">
        <v>1639.4670000000001</v>
      </c>
      <c r="Z59" s="31">
        <v>1467.8920000000001</v>
      </c>
      <c r="AA59" s="31">
        <v>171.57509999999999</v>
      </c>
      <c r="AB59" s="45">
        <v>4.3677532890000004</v>
      </c>
      <c r="AC59" s="45">
        <v>21</v>
      </c>
      <c r="AD59" s="120">
        <v>25.36775329</v>
      </c>
      <c r="AE59" s="259">
        <v>361.24110000000002</v>
      </c>
      <c r="AF59" s="31">
        <v>358.73970000000003</v>
      </c>
      <c r="AG59" s="31">
        <v>2.5013809999999999</v>
      </c>
      <c r="AH59" s="45">
        <v>0.753581787</v>
      </c>
      <c r="AI59" s="45">
        <v>0.05</v>
      </c>
      <c r="AJ59" s="120">
        <v>0.80358178700000005</v>
      </c>
      <c r="AK59" s="259">
        <v>462.24599999999998</v>
      </c>
      <c r="AL59" s="31">
        <v>459.74459999999999</v>
      </c>
      <c r="AM59" s="31">
        <v>2.5013809999999999</v>
      </c>
      <c r="AN59" s="45">
        <v>1.3759784939999999</v>
      </c>
      <c r="AO59" s="45">
        <v>0.05</v>
      </c>
      <c r="AP59" s="120">
        <v>1.425978494</v>
      </c>
      <c r="AQ59" s="259">
        <v>497.3759</v>
      </c>
      <c r="AR59" s="31">
        <v>494.87450000000001</v>
      </c>
      <c r="AS59" s="31">
        <v>2.5013809999999999</v>
      </c>
      <c r="AT59" s="45">
        <v>2.0240481510000001</v>
      </c>
      <c r="AU59" s="45">
        <v>0.05</v>
      </c>
      <c r="AV59" s="120">
        <v>2.074048151</v>
      </c>
    </row>
    <row r="60" spans="1:48">
      <c r="K60" s="45"/>
      <c r="L60" s="120"/>
      <c r="M60" s="164">
        <v>517.59969999999998</v>
      </c>
      <c r="N60" s="31">
        <v>329.21359999999999</v>
      </c>
      <c r="O60" s="31">
        <v>188.3861</v>
      </c>
      <c r="P60" s="45">
        <v>0.242839369</v>
      </c>
      <c r="Q60" s="45">
        <v>24</v>
      </c>
      <c r="R60" s="120">
        <v>24.242839369999999</v>
      </c>
      <c r="S60" s="259">
        <v>1236.74</v>
      </c>
      <c r="T60" s="31">
        <v>1053.884</v>
      </c>
      <c r="U60" s="31">
        <v>182.85650000000001</v>
      </c>
      <c r="V60" s="45">
        <v>2.0287441369999999</v>
      </c>
      <c r="W60" s="45">
        <v>23</v>
      </c>
      <c r="X60" s="120">
        <v>25.028744140000001</v>
      </c>
      <c r="Y60" s="259">
        <v>1648.2670000000001</v>
      </c>
      <c r="Z60" s="31">
        <v>1471.0129999999999</v>
      </c>
      <c r="AA60" s="31">
        <v>177.2543</v>
      </c>
      <c r="AB60" s="45">
        <v>4.4005376739999997</v>
      </c>
      <c r="AC60" s="45">
        <v>22</v>
      </c>
      <c r="AD60" s="120">
        <v>26.400537669999999</v>
      </c>
      <c r="AE60" s="259">
        <v>392.3134</v>
      </c>
      <c r="AF60" s="31">
        <v>389.47149999999999</v>
      </c>
      <c r="AG60" s="31">
        <v>2.8418869999999998</v>
      </c>
      <c r="AH60" s="45">
        <v>0.84046522800000001</v>
      </c>
      <c r="AI60" s="45">
        <v>0.06</v>
      </c>
      <c r="AJ60" s="120">
        <v>0.90046522799999995</v>
      </c>
      <c r="AK60" s="259">
        <v>495.3098</v>
      </c>
      <c r="AL60" s="31">
        <v>492.46789999999999</v>
      </c>
      <c r="AM60" s="31">
        <v>2.8418869999999998</v>
      </c>
      <c r="AN60" s="45">
        <v>1.5101328940000001</v>
      </c>
      <c r="AO60" s="45">
        <v>0.06</v>
      </c>
      <c r="AP60" s="120">
        <v>1.5701328939999999</v>
      </c>
      <c r="AQ60" s="259">
        <v>531.88930000000005</v>
      </c>
      <c r="AR60" s="31">
        <v>529.04740000000004</v>
      </c>
      <c r="AS60" s="31">
        <v>2.8418869999999998</v>
      </c>
      <c r="AT60" s="45">
        <v>2.2035337689999999</v>
      </c>
      <c r="AU60" s="45">
        <v>0.06</v>
      </c>
      <c r="AV60" s="120">
        <v>2.2635337689999999</v>
      </c>
    </row>
    <row r="61" spans="1:48">
      <c r="K61" s="45"/>
      <c r="L61" s="120"/>
      <c r="M61" s="164">
        <v>524.39059999999995</v>
      </c>
      <c r="N61" s="31">
        <v>330.5437</v>
      </c>
      <c r="O61" s="31">
        <v>193.84690000000001</v>
      </c>
      <c r="P61" s="45">
        <v>0.24631484100000001</v>
      </c>
      <c r="Q61" s="45">
        <v>25</v>
      </c>
      <c r="R61" s="120">
        <v>25.24631484</v>
      </c>
      <c r="S61" s="259">
        <v>1244.761</v>
      </c>
      <c r="T61" s="31">
        <v>1056.375</v>
      </c>
      <c r="U61" s="31">
        <v>188.3861</v>
      </c>
      <c r="V61" s="45">
        <v>2.0464732630000002</v>
      </c>
      <c r="W61" s="45">
        <v>24</v>
      </c>
      <c r="X61" s="120">
        <v>26.046473259999999</v>
      </c>
      <c r="Y61" s="259">
        <v>1656.742</v>
      </c>
      <c r="Z61" s="31">
        <v>1473.885</v>
      </c>
      <c r="AA61" s="31">
        <v>182.85650000000001</v>
      </c>
      <c r="AB61" s="45">
        <v>4.4322074990000004</v>
      </c>
      <c r="AC61" s="45">
        <v>23</v>
      </c>
      <c r="AD61" s="120">
        <v>27.432207500000001</v>
      </c>
      <c r="AE61" s="259">
        <v>420.04660000000001</v>
      </c>
      <c r="AF61" s="31">
        <v>416.88099999999997</v>
      </c>
      <c r="AG61" s="31">
        <v>3.1656979999999999</v>
      </c>
      <c r="AH61" s="45">
        <v>0.92000743900000004</v>
      </c>
      <c r="AI61" s="45">
        <v>7.0000000000000007E-2</v>
      </c>
      <c r="AJ61" s="120">
        <v>0.99000743899999999</v>
      </c>
      <c r="AK61" s="259">
        <v>524.70090000000005</v>
      </c>
      <c r="AL61" s="31">
        <v>521.53520000000003</v>
      </c>
      <c r="AM61" s="31">
        <v>3.1656979999999999</v>
      </c>
      <c r="AN61" s="45">
        <v>1.631753274</v>
      </c>
      <c r="AO61" s="45">
        <v>7.0000000000000007E-2</v>
      </c>
      <c r="AP61" s="120">
        <v>1.7017532740000001</v>
      </c>
      <c r="AQ61" s="259">
        <v>562.47649999999999</v>
      </c>
      <c r="AR61" s="31">
        <v>559.31079999999997</v>
      </c>
      <c r="AS61" s="31">
        <v>3.1656979999999999</v>
      </c>
      <c r="AT61" s="45">
        <v>2.3653567419999999</v>
      </c>
      <c r="AU61" s="45">
        <v>7.0000000000000007E-2</v>
      </c>
      <c r="AV61" s="120">
        <v>2.4353567420000002</v>
      </c>
    </row>
    <row r="62" spans="1:48">
      <c r="K62" s="45"/>
      <c r="L62" s="120"/>
      <c r="M62" s="164">
        <v>531.02369999999996</v>
      </c>
      <c r="N62" s="31">
        <v>331.78109999999998</v>
      </c>
      <c r="O62" s="31">
        <v>199.24260000000001</v>
      </c>
      <c r="P62" s="45">
        <v>0.24971543800000001</v>
      </c>
      <c r="Q62" s="45">
        <v>26</v>
      </c>
      <c r="R62" s="120">
        <v>26.249715439999999</v>
      </c>
      <c r="S62" s="259">
        <v>1252.53</v>
      </c>
      <c r="T62" s="31">
        <v>1058.683</v>
      </c>
      <c r="U62" s="31">
        <v>193.84690000000001</v>
      </c>
      <c r="V62" s="45">
        <v>2.0637065269999999</v>
      </c>
      <c r="W62" s="45">
        <v>25</v>
      </c>
      <c r="X62" s="120">
        <v>27.063706530000001</v>
      </c>
      <c r="Y62" s="259">
        <v>1664.924</v>
      </c>
      <c r="Z62" s="31">
        <v>1476.538</v>
      </c>
      <c r="AA62" s="31">
        <v>188.3861</v>
      </c>
      <c r="AB62" s="45">
        <v>4.4628726609999996</v>
      </c>
      <c r="AC62" s="45">
        <v>24</v>
      </c>
      <c r="AD62" s="120">
        <v>28.462872659999999</v>
      </c>
      <c r="AE62" s="259">
        <v>445.15100000000001</v>
      </c>
      <c r="AF62" s="31">
        <v>441.67509999999999</v>
      </c>
      <c r="AG62" s="31">
        <v>3.475873</v>
      </c>
      <c r="AH62" s="45">
        <v>0.99361255100000001</v>
      </c>
      <c r="AI62" s="45">
        <v>0.08</v>
      </c>
      <c r="AJ62" s="120">
        <v>1.0736125510000001</v>
      </c>
      <c r="AK62" s="259">
        <v>551.21720000000005</v>
      </c>
      <c r="AL62" s="31">
        <v>547.7414</v>
      </c>
      <c r="AM62" s="31">
        <v>3.475873</v>
      </c>
      <c r="AN62" s="45">
        <v>1.7433643249999999</v>
      </c>
      <c r="AO62" s="45">
        <v>0.08</v>
      </c>
      <c r="AP62" s="120">
        <v>1.823364325</v>
      </c>
      <c r="AQ62" s="259">
        <v>590.00450000000001</v>
      </c>
      <c r="AR62" s="31">
        <v>586.52859999999998</v>
      </c>
      <c r="AS62" s="31">
        <v>3.475873</v>
      </c>
      <c r="AT62" s="45">
        <v>2.5131698999999998</v>
      </c>
      <c r="AU62" s="45">
        <v>0.08</v>
      </c>
      <c r="AV62" s="120">
        <v>2.5931698999999999</v>
      </c>
    </row>
    <row r="63" spans="1:48">
      <c r="K63" s="45"/>
      <c r="L63" s="120"/>
      <c r="M63" s="164">
        <v>537.51160000000004</v>
      </c>
      <c r="N63" s="31">
        <v>332.93520000000001</v>
      </c>
      <c r="O63" s="31">
        <v>204.57640000000001</v>
      </c>
      <c r="P63" s="45">
        <v>0.25304694999999999</v>
      </c>
      <c r="Q63" s="45">
        <v>27</v>
      </c>
      <c r="R63" s="120">
        <v>27.253046950000002</v>
      </c>
      <c r="S63" s="259">
        <v>1260.069</v>
      </c>
      <c r="T63" s="31">
        <v>1060.826</v>
      </c>
      <c r="U63" s="31">
        <v>199.24260000000001</v>
      </c>
      <c r="V63" s="45">
        <v>2.0804876339999998</v>
      </c>
      <c r="W63" s="45">
        <v>26</v>
      </c>
      <c r="X63" s="120">
        <v>28.08048763</v>
      </c>
      <c r="Y63" s="259">
        <v>1672.8420000000001</v>
      </c>
      <c r="Z63" s="31">
        <v>1478.9949999999999</v>
      </c>
      <c r="AA63" s="31">
        <v>193.84690000000001</v>
      </c>
      <c r="AB63" s="45">
        <v>4.4926277480000003</v>
      </c>
      <c r="AC63" s="45">
        <v>25</v>
      </c>
      <c r="AD63" s="120">
        <v>29.49262775</v>
      </c>
      <c r="AE63" s="259">
        <v>468.12670000000003</v>
      </c>
      <c r="AF63" s="31">
        <v>464.35210000000001</v>
      </c>
      <c r="AG63" s="31">
        <v>3.774597</v>
      </c>
      <c r="AH63" s="45">
        <v>1.062293846</v>
      </c>
      <c r="AI63" s="45">
        <v>0.09</v>
      </c>
      <c r="AJ63" s="120">
        <v>1.1522938460000001</v>
      </c>
      <c r="AK63" s="259">
        <v>575.41660000000002</v>
      </c>
      <c r="AL63" s="31">
        <v>571.64200000000005</v>
      </c>
      <c r="AM63" s="31">
        <v>3.774597</v>
      </c>
      <c r="AN63" s="45">
        <v>1.8467644569999999</v>
      </c>
      <c r="AO63" s="45">
        <v>0.09</v>
      </c>
      <c r="AP63" s="120">
        <v>1.936764457</v>
      </c>
      <c r="AQ63" s="259">
        <v>615.07569999999998</v>
      </c>
      <c r="AR63" s="31">
        <v>611.30110000000002</v>
      </c>
      <c r="AS63" s="31">
        <v>3.774597</v>
      </c>
      <c r="AT63" s="45">
        <v>2.6495569049999999</v>
      </c>
      <c r="AU63" s="45">
        <v>0.09</v>
      </c>
      <c r="AV63" s="120">
        <v>2.7395569050000002</v>
      </c>
    </row>
    <row r="64" spans="1:48">
      <c r="K64" s="45"/>
      <c r="L64" s="120"/>
      <c r="M64" s="164">
        <v>543.86540000000002</v>
      </c>
      <c r="N64" s="31">
        <v>334.01420000000002</v>
      </c>
      <c r="O64" s="31">
        <v>209.85120000000001</v>
      </c>
      <c r="P64" s="45">
        <v>0.25631449099999998</v>
      </c>
      <c r="Q64" s="45">
        <v>28</v>
      </c>
      <c r="R64" s="120">
        <v>28.256314490000001</v>
      </c>
      <c r="S64" s="259">
        <v>1267.3989999999999</v>
      </c>
      <c r="T64" s="31">
        <v>1062.8219999999999</v>
      </c>
      <c r="U64" s="31">
        <v>204.57640000000001</v>
      </c>
      <c r="V64" s="45">
        <v>2.0968547239999999</v>
      </c>
      <c r="W64" s="45">
        <v>27</v>
      </c>
      <c r="X64" s="120">
        <v>29.09685472</v>
      </c>
      <c r="Y64" s="259">
        <v>1680.521</v>
      </c>
      <c r="Z64" s="31">
        <v>1481.278</v>
      </c>
      <c r="AA64" s="31">
        <v>199.24260000000001</v>
      </c>
      <c r="AB64" s="45">
        <v>4.5215546870000001</v>
      </c>
      <c r="AC64" s="45">
        <v>26</v>
      </c>
      <c r="AD64" s="120">
        <v>30.521554689999999</v>
      </c>
      <c r="AE64" s="259">
        <v>489.34010000000001</v>
      </c>
      <c r="AF64" s="31">
        <v>485.27659999999997</v>
      </c>
      <c r="AG64" s="31">
        <v>4.0635060000000003</v>
      </c>
      <c r="AH64" s="45">
        <v>1.1268089210000001</v>
      </c>
      <c r="AI64" s="45">
        <v>0.1</v>
      </c>
      <c r="AJ64" s="120">
        <v>1.2268089209999999</v>
      </c>
      <c r="AK64" s="259">
        <v>597.70479999999998</v>
      </c>
      <c r="AL64" s="31">
        <v>593.64120000000003</v>
      </c>
      <c r="AM64" s="31">
        <v>4.0635060000000003</v>
      </c>
      <c r="AN64" s="45">
        <v>1.9432837629999999</v>
      </c>
      <c r="AO64" s="45">
        <v>0.1</v>
      </c>
      <c r="AP64" s="120">
        <v>2.0432837629999998</v>
      </c>
      <c r="AQ64" s="259">
        <v>638.12699999999995</v>
      </c>
      <c r="AR64" s="31">
        <v>634.0634</v>
      </c>
      <c r="AS64" s="31">
        <v>4.0635060000000003</v>
      </c>
      <c r="AT64" s="45">
        <v>2.7764174119999998</v>
      </c>
      <c r="AU64" s="45">
        <v>0.1</v>
      </c>
      <c r="AV64" s="120">
        <v>2.8764174119999999</v>
      </c>
    </row>
    <row r="65" spans="11:48">
      <c r="K65" s="45"/>
      <c r="L65" s="120"/>
      <c r="M65" s="164">
        <v>550.09500000000003</v>
      </c>
      <c r="N65" s="31">
        <v>335.02510000000001</v>
      </c>
      <c r="O65" s="31">
        <v>215.06979999999999</v>
      </c>
      <c r="P65" s="45">
        <v>0.25952260199999999</v>
      </c>
      <c r="Q65" s="45">
        <v>29</v>
      </c>
      <c r="R65" s="120">
        <v>29.2595226</v>
      </c>
      <c r="S65" s="259">
        <v>1274.538</v>
      </c>
      <c r="T65" s="31">
        <v>1064.6859999999999</v>
      </c>
      <c r="U65" s="31">
        <v>209.85120000000001</v>
      </c>
      <c r="V65" s="45">
        <v>2.1128412609999998</v>
      </c>
      <c r="W65" s="45">
        <v>28</v>
      </c>
      <c r="X65" s="120">
        <v>30.11284126</v>
      </c>
      <c r="Y65" s="259">
        <v>1687.981</v>
      </c>
      <c r="Z65" s="31">
        <v>1483.404</v>
      </c>
      <c r="AA65" s="31">
        <v>204.57640000000001</v>
      </c>
      <c r="AB65" s="45">
        <v>4.5497248580000003</v>
      </c>
      <c r="AC65" s="45">
        <v>27</v>
      </c>
      <c r="AD65" s="120">
        <v>31.549724860000001</v>
      </c>
      <c r="AE65" s="259">
        <v>644.42930000000001</v>
      </c>
      <c r="AF65" s="31">
        <v>637.82820000000004</v>
      </c>
      <c r="AG65" s="31">
        <v>6.6011839999999999</v>
      </c>
      <c r="AH65" s="45">
        <v>1.628829066</v>
      </c>
      <c r="AI65" s="45">
        <v>0.2</v>
      </c>
      <c r="AJ65" s="120">
        <v>1.8288290659999999</v>
      </c>
      <c r="AK65" s="259">
        <v>759.23379999999997</v>
      </c>
      <c r="AL65" s="31">
        <v>752.63260000000002</v>
      </c>
      <c r="AM65" s="31">
        <v>6.6011839999999999</v>
      </c>
      <c r="AN65" s="45">
        <v>2.67795301</v>
      </c>
      <c r="AO65" s="45">
        <v>0.2</v>
      </c>
      <c r="AP65" s="120">
        <v>2.8779530100000001</v>
      </c>
      <c r="AQ65" s="259">
        <v>804.24760000000003</v>
      </c>
      <c r="AR65" s="31">
        <v>797.64639999999997</v>
      </c>
      <c r="AS65" s="31">
        <v>6.6011839999999999</v>
      </c>
      <c r="AT65" s="45">
        <v>3.7300250880000001</v>
      </c>
      <c r="AU65" s="45">
        <v>0.2</v>
      </c>
      <c r="AV65" s="120">
        <v>3.9300250879999998</v>
      </c>
    </row>
    <row r="66" spans="11:48">
      <c r="K66" s="45"/>
      <c r="L66" s="120"/>
      <c r="M66" s="164">
        <v>556.20899999999995</v>
      </c>
      <c r="N66" s="31">
        <v>335.97430000000003</v>
      </c>
      <c r="O66" s="31">
        <v>220.2347</v>
      </c>
      <c r="P66" s="45">
        <v>0.26267532900000001</v>
      </c>
      <c r="Q66" s="45">
        <v>30</v>
      </c>
      <c r="R66" s="120">
        <v>30.26267533</v>
      </c>
      <c r="S66" s="259">
        <v>1281.5</v>
      </c>
      <c r="T66" s="31">
        <v>1066.431</v>
      </c>
      <c r="U66" s="31">
        <v>215.06979999999999</v>
      </c>
      <c r="V66" s="45">
        <v>2.1284767480000002</v>
      </c>
      <c r="W66" s="45">
        <v>29</v>
      </c>
      <c r="X66" s="120">
        <v>31.128476750000001</v>
      </c>
      <c r="Y66" s="259">
        <v>1695.241</v>
      </c>
      <c r="Z66" s="31">
        <v>1485.3889999999999</v>
      </c>
      <c r="AA66" s="31">
        <v>209.85120000000001</v>
      </c>
      <c r="AB66" s="45">
        <v>4.5772007830000003</v>
      </c>
      <c r="AC66" s="45">
        <v>28</v>
      </c>
      <c r="AD66" s="120">
        <v>32.577200779999998</v>
      </c>
      <c r="AE66" s="259">
        <v>747.27020000000005</v>
      </c>
      <c r="AF66" s="31">
        <v>738.50250000000005</v>
      </c>
      <c r="AG66" s="31">
        <v>8.7677010000000006</v>
      </c>
      <c r="AH66" s="45">
        <v>1.988259378</v>
      </c>
      <c r="AI66" s="45">
        <v>0.3</v>
      </c>
      <c r="AJ66" s="120">
        <v>2.2882593779999998</v>
      </c>
      <c r="AK66" s="259">
        <v>865.13369999999998</v>
      </c>
      <c r="AL66" s="31">
        <v>856.36609999999996</v>
      </c>
      <c r="AM66" s="31">
        <v>8.7677010000000006</v>
      </c>
      <c r="AN66" s="45">
        <v>3.190514334</v>
      </c>
      <c r="AO66" s="45">
        <v>0.3</v>
      </c>
      <c r="AP66" s="120">
        <v>3.4905143340000002</v>
      </c>
      <c r="AQ66" s="259">
        <v>912.47500000000002</v>
      </c>
      <c r="AR66" s="31">
        <v>903.70740000000001</v>
      </c>
      <c r="AS66" s="31">
        <v>8.7677010000000006</v>
      </c>
      <c r="AT66" s="45">
        <v>4.3854288060000002</v>
      </c>
      <c r="AU66" s="45">
        <v>0.3</v>
      </c>
      <c r="AV66" s="120">
        <v>4.685428806</v>
      </c>
    </row>
    <row r="67" spans="11:48">
      <c r="K67" s="45"/>
      <c r="L67" s="120"/>
      <c r="M67" s="164">
        <v>562.21529999999996</v>
      </c>
      <c r="N67" s="31">
        <v>336.86709999999999</v>
      </c>
      <c r="O67" s="31">
        <v>225.34819999999999</v>
      </c>
      <c r="P67" s="45">
        <v>0.26577629400000002</v>
      </c>
      <c r="Q67" s="45">
        <v>31</v>
      </c>
      <c r="R67" s="120">
        <v>31.265776290000002</v>
      </c>
      <c r="S67" s="259">
        <v>1288.3009999999999</v>
      </c>
      <c r="T67" s="31">
        <v>1068.066</v>
      </c>
      <c r="U67" s="31">
        <v>220.2347</v>
      </c>
      <c r="V67" s="45">
        <v>2.1437873270000001</v>
      </c>
      <c r="W67" s="45">
        <v>30</v>
      </c>
      <c r="X67" s="120">
        <v>32.143787330000002</v>
      </c>
      <c r="Y67" s="259">
        <v>1702.317</v>
      </c>
      <c r="Z67" s="31">
        <v>1487.2470000000001</v>
      </c>
      <c r="AA67" s="31">
        <v>215.06979999999999</v>
      </c>
      <c r="AB67" s="45">
        <v>4.6040375119999997</v>
      </c>
      <c r="AC67" s="45">
        <v>29</v>
      </c>
      <c r="AD67" s="120">
        <v>33.604037509999998</v>
      </c>
      <c r="AE67" s="259">
        <v>825.02200000000005</v>
      </c>
      <c r="AF67" s="31">
        <v>814.29849999999999</v>
      </c>
      <c r="AG67" s="31">
        <v>10.723660000000001</v>
      </c>
      <c r="AH67" s="45">
        <v>2.272144071</v>
      </c>
      <c r="AI67" s="45">
        <v>0.4</v>
      </c>
      <c r="AJ67" s="120">
        <v>2.672144071</v>
      </c>
      <c r="AK67" s="259">
        <v>944.62990000000002</v>
      </c>
      <c r="AL67" s="31">
        <v>933.90629999999999</v>
      </c>
      <c r="AM67" s="31">
        <v>10.723660000000001</v>
      </c>
      <c r="AN67" s="45">
        <v>3.5896322569999999</v>
      </c>
      <c r="AO67" s="45">
        <v>0.4</v>
      </c>
      <c r="AP67" s="120">
        <v>3.9896322569999998</v>
      </c>
      <c r="AQ67" s="259">
        <v>993.46140000000003</v>
      </c>
      <c r="AR67" s="31">
        <v>982.73770000000002</v>
      </c>
      <c r="AS67" s="31">
        <v>10.723660000000001</v>
      </c>
      <c r="AT67" s="45">
        <v>4.8915119169999999</v>
      </c>
      <c r="AU67" s="45">
        <v>0.4</v>
      </c>
      <c r="AV67" s="120">
        <v>5.2915119170000002</v>
      </c>
    </row>
    <row r="68" spans="11:48">
      <c r="K68" s="45"/>
      <c r="L68" s="120"/>
      <c r="M68" s="164">
        <v>568.12090000000001</v>
      </c>
      <c r="N68" s="31">
        <v>337.70850000000002</v>
      </c>
      <c r="O68" s="31">
        <v>230.41239999999999</v>
      </c>
      <c r="P68" s="45">
        <v>0.268828754</v>
      </c>
      <c r="Q68" s="45">
        <v>32</v>
      </c>
      <c r="R68" s="120">
        <v>32.268828749999997</v>
      </c>
      <c r="S68" s="259">
        <v>1294.952</v>
      </c>
      <c r="T68" s="31">
        <v>1069.604</v>
      </c>
      <c r="U68" s="31">
        <v>225.34819999999999</v>
      </c>
      <c r="V68" s="45">
        <v>2.1587962549999999</v>
      </c>
      <c r="W68" s="45">
        <v>31</v>
      </c>
      <c r="X68" s="120">
        <v>33.158796260000003</v>
      </c>
      <c r="Y68" s="259">
        <v>1709.2239999999999</v>
      </c>
      <c r="Z68" s="31">
        <v>1488.989</v>
      </c>
      <c r="AA68" s="31">
        <v>220.2347</v>
      </c>
      <c r="AB68" s="45">
        <v>4.630283736</v>
      </c>
      <c r="AC68" s="45">
        <v>30</v>
      </c>
      <c r="AD68" s="120">
        <v>34.630283740000003</v>
      </c>
      <c r="AE68" s="259">
        <v>887.55489999999998</v>
      </c>
      <c r="AF68" s="31">
        <v>875.01819999999998</v>
      </c>
      <c r="AG68" s="31">
        <v>12.5366</v>
      </c>
      <c r="AH68" s="45">
        <v>2.507301166</v>
      </c>
      <c r="AI68" s="45">
        <v>0.5</v>
      </c>
      <c r="AJ68" s="120">
        <v>3.007301166</v>
      </c>
      <c r="AK68" s="259">
        <v>1008.236</v>
      </c>
      <c r="AL68" s="31">
        <v>995.69899999999996</v>
      </c>
      <c r="AM68" s="31">
        <v>12.5366</v>
      </c>
      <c r="AN68" s="45">
        <v>3.9171507590000001</v>
      </c>
      <c r="AO68" s="45">
        <v>0.5</v>
      </c>
      <c r="AP68" s="120">
        <v>4.4171507590000001</v>
      </c>
      <c r="AQ68" s="259">
        <v>1058.133</v>
      </c>
      <c r="AR68" s="31">
        <v>1045.596</v>
      </c>
      <c r="AS68" s="31">
        <v>12.5366</v>
      </c>
      <c r="AT68" s="45">
        <v>5.3044851700000004</v>
      </c>
      <c r="AU68" s="45">
        <v>0.5</v>
      </c>
      <c r="AV68" s="120">
        <v>5.8044851700000004</v>
      </c>
    </row>
    <row r="69" spans="11:48">
      <c r="K69" s="45"/>
      <c r="L69" s="120"/>
      <c r="M69" s="164">
        <v>573.93219999999997</v>
      </c>
      <c r="N69" s="31">
        <v>338.50279999999998</v>
      </c>
      <c r="O69" s="31">
        <v>235.42939999999999</v>
      </c>
      <c r="P69" s="45">
        <v>0.27183564599999999</v>
      </c>
      <c r="Q69" s="45">
        <v>33</v>
      </c>
      <c r="R69" s="120">
        <v>33.27183565</v>
      </c>
      <c r="S69" s="259">
        <v>1301.463</v>
      </c>
      <c r="T69" s="31">
        <v>1071.0509999999999</v>
      </c>
      <c r="U69" s="31">
        <v>230.41239999999999</v>
      </c>
      <c r="V69" s="45">
        <v>2.1735243130000002</v>
      </c>
      <c r="W69" s="45">
        <v>32</v>
      </c>
      <c r="X69" s="120">
        <v>34.173524309999998</v>
      </c>
      <c r="Y69" s="259">
        <v>1715.9749999999999</v>
      </c>
      <c r="Z69" s="31">
        <v>1490.626</v>
      </c>
      <c r="AA69" s="31">
        <v>225.34819999999999</v>
      </c>
      <c r="AB69" s="45">
        <v>4.6559827189999998</v>
      </c>
      <c r="AC69" s="45">
        <v>31</v>
      </c>
      <c r="AD69" s="120">
        <v>35.655982719999997</v>
      </c>
      <c r="AE69" s="259">
        <v>939.73749999999995</v>
      </c>
      <c r="AF69" s="31">
        <v>925.49429999999995</v>
      </c>
      <c r="AG69" s="31">
        <v>14.243169999999999</v>
      </c>
      <c r="AH69" s="45">
        <v>2.7078819260000002</v>
      </c>
      <c r="AI69" s="45">
        <v>0.6</v>
      </c>
      <c r="AJ69" s="120">
        <v>3.3078819259999999</v>
      </c>
      <c r="AK69" s="259">
        <v>1061.0999999999999</v>
      </c>
      <c r="AL69" s="31">
        <v>1046.857</v>
      </c>
      <c r="AM69" s="31">
        <v>14.243169999999999</v>
      </c>
      <c r="AN69" s="45">
        <v>4.194599459</v>
      </c>
      <c r="AO69" s="45">
        <v>0.6</v>
      </c>
      <c r="AP69" s="120">
        <v>4.7945994589999996</v>
      </c>
      <c r="AQ69" s="259">
        <v>1111.8119999999999</v>
      </c>
      <c r="AR69" s="31">
        <v>1097.569</v>
      </c>
      <c r="AS69" s="31">
        <v>14.243169999999999</v>
      </c>
      <c r="AT69" s="45">
        <v>5.6528847659999997</v>
      </c>
      <c r="AU69" s="45">
        <v>0.6</v>
      </c>
      <c r="AV69" s="120">
        <v>6.2528847660000002</v>
      </c>
    </row>
    <row r="70" spans="11:48">
      <c r="K70" s="45"/>
      <c r="L70" s="120"/>
      <c r="M70" s="164">
        <v>579.65470000000005</v>
      </c>
      <c r="N70" s="31">
        <v>339.25380000000001</v>
      </c>
      <c r="O70" s="31">
        <v>240.40090000000001</v>
      </c>
      <c r="P70" s="45">
        <v>0.27479962800000002</v>
      </c>
      <c r="Q70" s="45">
        <v>34</v>
      </c>
      <c r="R70" s="120">
        <v>34.274799629999997</v>
      </c>
      <c r="S70" s="259">
        <v>1307.845</v>
      </c>
      <c r="T70" s="31">
        <v>1072.4159999999999</v>
      </c>
      <c r="U70" s="31">
        <v>235.42939999999999</v>
      </c>
      <c r="V70" s="45">
        <v>2.1879901359999998</v>
      </c>
      <c r="W70" s="45">
        <v>33</v>
      </c>
      <c r="X70" s="120">
        <v>35.187990139999997</v>
      </c>
      <c r="Y70" s="259">
        <v>1722.58</v>
      </c>
      <c r="Z70" s="31">
        <v>1492.1679999999999</v>
      </c>
      <c r="AA70" s="31">
        <v>230.41239999999999</v>
      </c>
      <c r="AB70" s="45">
        <v>4.6811730560000004</v>
      </c>
      <c r="AC70" s="45">
        <v>32</v>
      </c>
      <c r="AD70" s="120">
        <v>36.681173059999999</v>
      </c>
      <c r="AE70" s="259">
        <v>984.3827</v>
      </c>
      <c r="AF70" s="31">
        <v>968.51660000000004</v>
      </c>
      <c r="AG70" s="31">
        <v>15.86608</v>
      </c>
      <c r="AH70" s="45">
        <v>2.8824784019999998</v>
      </c>
      <c r="AI70" s="45">
        <v>0.7</v>
      </c>
      <c r="AJ70" s="120">
        <v>3.582478402</v>
      </c>
      <c r="AK70" s="259">
        <v>1106.18</v>
      </c>
      <c r="AL70" s="31">
        <v>1090.3130000000001</v>
      </c>
      <c r="AM70" s="31">
        <v>15.86608</v>
      </c>
      <c r="AN70" s="45">
        <v>4.434816402</v>
      </c>
      <c r="AO70" s="45">
        <v>0.7</v>
      </c>
      <c r="AP70" s="120">
        <v>5.1348164020000002</v>
      </c>
      <c r="AQ70" s="259">
        <v>1157.5429999999999</v>
      </c>
      <c r="AR70" s="31">
        <v>1141.6769999999999</v>
      </c>
      <c r="AS70" s="31">
        <v>15.86608</v>
      </c>
      <c r="AT70" s="45">
        <v>5.9535601270000003</v>
      </c>
      <c r="AU70" s="45">
        <v>0.7</v>
      </c>
      <c r="AV70" s="120">
        <v>6.6535601270000004</v>
      </c>
    </row>
    <row r="71" spans="11:48">
      <c r="K71" s="45"/>
      <c r="L71" s="120"/>
      <c r="M71" s="164">
        <v>585.29380000000003</v>
      </c>
      <c r="N71" s="31">
        <v>339.96499999999997</v>
      </c>
      <c r="O71" s="31">
        <v>245.3288</v>
      </c>
      <c r="P71" s="45">
        <v>0.27772311700000002</v>
      </c>
      <c r="Q71" s="45">
        <v>35</v>
      </c>
      <c r="R71" s="120">
        <v>35.277723119999997</v>
      </c>
      <c r="S71" s="259">
        <v>1314.106</v>
      </c>
      <c r="T71" s="31">
        <v>1073.7049999999999</v>
      </c>
      <c r="U71" s="31">
        <v>240.40090000000001</v>
      </c>
      <c r="V71" s="45">
        <v>2.2022105029999999</v>
      </c>
      <c r="W71" s="45">
        <v>34</v>
      </c>
      <c r="X71" s="120">
        <v>36.2022105</v>
      </c>
      <c r="Y71" s="259">
        <v>1729.0509999999999</v>
      </c>
      <c r="Z71" s="31">
        <v>1493.6220000000001</v>
      </c>
      <c r="AA71" s="31">
        <v>235.42939999999999</v>
      </c>
      <c r="AB71" s="45">
        <v>4.7058893150000003</v>
      </c>
      <c r="AC71" s="45">
        <v>33</v>
      </c>
      <c r="AD71" s="120">
        <v>37.705889310000003</v>
      </c>
      <c r="AE71" s="259">
        <v>1023.2809999999999</v>
      </c>
      <c r="AF71" s="31">
        <v>1005.86</v>
      </c>
      <c r="AG71" s="31">
        <v>17.420629999999999</v>
      </c>
      <c r="AH71" s="45">
        <v>3.0367714619999999</v>
      </c>
      <c r="AI71" s="45">
        <v>0.8</v>
      </c>
      <c r="AJ71" s="120">
        <v>3.8367714620000002</v>
      </c>
      <c r="AK71" s="259">
        <v>1145.347</v>
      </c>
      <c r="AL71" s="31">
        <v>1127.9259999999999</v>
      </c>
      <c r="AM71" s="31">
        <v>17.420629999999999</v>
      </c>
      <c r="AN71" s="45">
        <v>4.646175908</v>
      </c>
      <c r="AO71" s="45">
        <v>0.8</v>
      </c>
      <c r="AP71" s="120">
        <v>5.4461759079999998</v>
      </c>
      <c r="AQ71" s="259">
        <v>1197.249</v>
      </c>
      <c r="AR71" s="31">
        <v>1179.828</v>
      </c>
      <c r="AS71" s="31">
        <v>17.420629999999999</v>
      </c>
      <c r="AT71" s="45">
        <v>6.2174198770000002</v>
      </c>
      <c r="AU71" s="45">
        <v>0.8</v>
      </c>
      <c r="AV71" s="120">
        <v>7.017419877</v>
      </c>
    </row>
    <row r="72" spans="11:48">
      <c r="K72" s="45"/>
      <c r="L72" s="120"/>
      <c r="M72" s="164">
        <v>590.85400000000004</v>
      </c>
      <c r="N72" s="31">
        <v>340.63940000000002</v>
      </c>
      <c r="O72" s="31">
        <v>250.21459999999999</v>
      </c>
      <c r="P72" s="45">
        <v>0.280608311</v>
      </c>
      <c r="Q72" s="45">
        <v>36</v>
      </c>
      <c r="R72" s="120">
        <v>36.280608309999998</v>
      </c>
      <c r="S72" s="259">
        <v>1320.2539999999999</v>
      </c>
      <c r="T72" s="31">
        <v>1074.925</v>
      </c>
      <c r="U72" s="31">
        <v>245.3288</v>
      </c>
      <c r="V72" s="45">
        <v>2.2162005630000001</v>
      </c>
      <c r="W72" s="45">
        <v>35</v>
      </c>
      <c r="X72" s="120">
        <v>37.216200559999997</v>
      </c>
      <c r="Y72" s="259">
        <v>1735.396</v>
      </c>
      <c r="Z72" s="31">
        <v>1494.9949999999999</v>
      </c>
      <c r="AA72" s="31">
        <v>240.40090000000001</v>
      </c>
      <c r="AB72" s="45">
        <v>4.7301625659999997</v>
      </c>
      <c r="AC72" s="45">
        <v>34</v>
      </c>
      <c r="AD72" s="120">
        <v>38.730162569999997</v>
      </c>
      <c r="AE72" s="259">
        <v>1057.6479999999999</v>
      </c>
      <c r="AF72" s="31">
        <v>1038.73</v>
      </c>
      <c r="AG72" s="31">
        <v>18.9178</v>
      </c>
      <c r="AH72" s="45">
        <v>3.174740516</v>
      </c>
      <c r="AI72" s="45">
        <v>0.9</v>
      </c>
      <c r="AJ72" s="120">
        <v>4.0747405160000003</v>
      </c>
      <c r="AK72" s="259">
        <v>1179.8689999999999</v>
      </c>
      <c r="AL72" s="31">
        <v>1160.951</v>
      </c>
      <c r="AM72" s="31">
        <v>18.9178</v>
      </c>
      <c r="AN72" s="45">
        <v>4.8344829120000004</v>
      </c>
      <c r="AO72" s="45">
        <v>0.9</v>
      </c>
      <c r="AP72" s="120">
        <v>5.7344829119999998</v>
      </c>
      <c r="AQ72" s="259">
        <v>1232.2260000000001</v>
      </c>
      <c r="AR72" s="31">
        <v>1213.308</v>
      </c>
      <c r="AS72" s="31">
        <v>18.9178</v>
      </c>
      <c r="AT72" s="45">
        <v>6.4519809480000001</v>
      </c>
      <c r="AU72" s="45">
        <v>0.9</v>
      </c>
      <c r="AV72" s="120">
        <v>7.3519809479999996</v>
      </c>
    </row>
    <row r="73" spans="11:48">
      <c r="K73" s="45"/>
      <c r="L73" s="120"/>
      <c r="M73" s="164">
        <v>596.33969999999999</v>
      </c>
      <c r="N73" s="31">
        <v>341.2799</v>
      </c>
      <c r="O73" s="31">
        <v>255.0598</v>
      </c>
      <c r="P73" s="45">
        <v>0.28345722099999998</v>
      </c>
      <c r="Q73" s="45">
        <v>37</v>
      </c>
      <c r="R73" s="120">
        <v>37.283457220000003</v>
      </c>
      <c r="S73" s="259">
        <v>1326.296</v>
      </c>
      <c r="T73" s="31">
        <v>1076.0809999999999</v>
      </c>
      <c r="U73" s="31">
        <v>250.21459999999999</v>
      </c>
      <c r="V73" s="45">
        <v>2.229974049</v>
      </c>
      <c r="W73" s="45">
        <v>36</v>
      </c>
      <c r="X73" s="120">
        <v>38.229974050000003</v>
      </c>
      <c r="Y73" s="259">
        <v>1741.623</v>
      </c>
      <c r="Z73" s="31">
        <v>1496.2950000000001</v>
      </c>
      <c r="AA73" s="31">
        <v>245.3288</v>
      </c>
      <c r="AB73" s="45">
        <v>4.7540208359999996</v>
      </c>
      <c r="AC73" s="45">
        <v>35</v>
      </c>
      <c r="AD73" s="120">
        <v>39.754020840000003</v>
      </c>
      <c r="AE73" s="259">
        <v>1088.3520000000001</v>
      </c>
      <c r="AF73" s="31">
        <v>1067.9860000000001</v>
      </c>
      <c r="AG73" s="31">
        <v>20.365770000000001</v>
      </c>
      <c r="AH73" s="45">
        <v>3.2992930110000001</v>
      </c>
      <c r="AI73" s="45">
        <v>1</v>
      </c>
      <c r="AJ73" s="120">
        <v>4.2992930109999996</v>
      </c>
      <c r="AK73" s="259">
        <v>1210.645</v>
      </c>
      <c r="AL73" s="31">
        <v>1190.28</v>
      </c>
      <c r="AM73" s="31">
        <v>20.365770000000001</v>
      </c>
      <c r="AN73" s="45">
        <v>5.0039431490000004</v>
      </c>
      <c r="AO73" s="45">
        <v>1</v>
      </c>
      <c r="AP73" s="120">
        <v>6.0039431490000004</v>
      </c>
      <c r="AQ73" s="259">
        <v>1263.395</v>
      </c>
      <c r="AR73" s="31">
        <v>1243.029</v>
      </c>
      <c r="AS73" s="31">
        <v>20.365770000000001</v>
      </c>
      <c r="AT73" s="45">
        <v>6.6626633110000002</v>
      </c>
      <c r="AU73" s="45">
        <v>1</v>
      </c>
      <c r="AV73" s="120">
        <v>7.6626633110000002</v>
      </c>
    </row>
    <row r="74" spans="11:48">
      <c r="K74" s="45"/>
      <c r="L74" s="120"/>
      <c r="M74" s="164">
        <v>601.75490000000002</v>
      </c>
      <c r="N74" s="31">
        <v>341.88889999999998</v>
      </c>
      <c r="O74" s="31">
        <v>259.86599999999999</v>
      </c>
      <c r="P74" s="45">
        <v>0.28627168800000002</v>
      </c>
      <c r="Q74" s="45">
        <v>38</v>
      </c>
      <c r="R74" s="120">
        <v>38.28627169</v>
      </c>
      <c r="S74" s="259">
        <v>1332.2380000000001</v>
      </c>
      <c r="T74" s="31">
        <v>1077.1780000000001</v>
      </c>
      <c r="U74" s="31">
        <v>255.0598</v>
      </c>
      <c r="V74" s="45">
        <v>2.2435434380000001</v>
      </c>
      <c r="W74" s="45">
        <v>37</v>
      </c>
      <c r="X74" s="120">
        <v>39.243543440000003</v>
      </c>
      <c r="Y74" s="259">
        <v>1747.741</v>
      </c>
      <c r="Z74" s="31">
        <v>1497.5260000000001</v>
      </c>
      <c r="AA74" s="31">
        <v>250.21459999999999</v>
      </c>
      <c r="AB74" s="45">
        <v>4.7774894850000003</v>
      </c>
      <c r="AC74" s="45">
        <v>36</v>
      </c>
      <c r="AD74" s="120">
        <v>40.77748948</v>
      </c>
      <c r="AE74" s="259">
        <v>1204.857</v>
      </c>
      <c r="AF74" s="31">
        <v>1177.807</v>
      </c>
      <c r="AG74" s="31">
        <v>27.04984</v>
      </c>
      <c r="AH74" s="45">
        <v>3.7828925240000002</v>
      </c>
      <c r="AI74" s="45">
        <v>1.5</v>
      </c>
      <c r="AJ74" s="120">
        <v>5.2828925240000002</v>
      </c>
      <c r="AK74" s="259">
        <v>1326.8520000000001</v>
      </c>
      <c r="AL74" s="31">
        <v>1299.8019999999999</v>
      </c>
      <c r="AM74" s="31">
        <v>27.04984</v>
      </c>
      <c r="AN74" s="45">
        <v>5.6573768839999996</v>
      </c>
      <c r="AO74" s="45">
        <v>1.5</v>
      </c>
      <c r="AP74" s="120">
        <v>7.1573768839999996</v>
      </c>
      <c r="AQ74" s="259">
        <v>1380.9960000000001</v>
      </c>
      <c r="AR74" s="31">
        <v>1353.9459999999999</v>
      </c>
      <c r="AS74" s="31">
        <v>27.04984</v>
      </c>
      <c r="AT74" s="45">
        <v>7.4716551669999998</v>
      </c>
      <c r="AU74" s="45">
        <v>1.5</v>
      </c>
      <c r="AV74" s="120">
        <v>8.9716551669999998</v>
      </c>
    </row>
    <row r="75" spans="11:48">
      <c r="K75" s="45"/>
      <c r="L75" s="120"/>
      <c r="M75" s="164">
        <v>607.10310000000004</v>
      </c>
      <c r="N75" s="31">
        <v>342.46879999999999</v>
      </c>
      <c r="O75" s="31">
        <v>264.6343</v>
      </c>
      <c r="P75" s="45">
        <v>0.28905340499999999</v>
      </c>
      <c r="Q75" s="45">
        <v>39</v>
      </c>
      <c r="R75" s="120">
        <v>39.289053410000001</v>
      </c>
      <c r="S75" s="259">
        <v>1338.086</v>
      </c>
      <c r="T75" s="31">
        <v>1078.22</v>
      </c>
      <c r="U75" s="31">
        <v>259.86599999999999</v>
      </c>
      <c r="V75" s="45">
        <v>2.2569201049999998</v>
      </c>
      <c r="W75" s="45">
        <v>38</v>
      </c>
      <c r="X75" s="120">
        <v>40.256920110000003</v>
      </c>
      <c r="Y75" s="259">
        <v>1753.7550000000001</v>
      </c>
      <c r="Z75" s="31">
        <v>1498.6949999999999</v>
      </c>
      <c r="AA75" s="31">
        <v>255.0598</v>
      </c>
      <c r="AB75" s="45">
        <v>4.8005915320000003</v>
      </c>
      <c r="AC75" s="45">
        <v>37</v>
      </c>
      <c r="AD75" s="120">
        <v>41.800591529999998</v>
      </c>
      <c r="AE75" s="259">
        <v>1284.3689999999999</v>
      </c>
      <c r="AF75" s="31">
        <v>1251.2840000000001</v>
      </c>
      <c r="AG75" s="31">
        <v>33.084290000000003</v>
      </c>
      <c r="AH75" s="45">
        <v>4.1231061679999996</v>
      </c>
      <c r="AI75" s="45">
        <v>2</v>
      </c>
      <c r="AJ75" s="120">
        <v>6.1231061679999996</v>
      </c>
      <c r="AK75" s="259">
        <v>1405.6020000000001</v>
      </c>
      <c r="AL75" s="31">
        <v>1372.518</v>
      </c>
      <c r="AM75" s="31">
        <v>33.084290000000003</v>
      </c>
      <c r="AN75" s="45">
        <v>6.1129447409999997</v>
      </c>
      <c r="AO75" s="45">
        <v>2</v>
      </c>
      <c r="AP75" s="120">
        <v>8.1129447409999997</v>
      </c>
      <c r="AQ75" s="259">
        <v>1460.6410000000001</v>
      </c>
      <c r="AR75" s="31">
        <v>1427.557</v>
      </c>
      <c r="AS75" s="31">
        <v>33.084290000000003</v>
      </c>
      <c r="AT75" s="45">
        <v>8.0325890799999993</v>
      </c>
      <c r="AU75" s="45">
        <v>2</v>
      </c>
      <c r="AV75" s="120">
        <v>10.032589079999999</v>
      </c>
    </row>
    <row r="76" spans="11:48">
      <c r="K76" s="45"/>
      <c r="L76" s="120"/>
      <c r="M76" s="164">
        <v>612.38750000000005</v>
      </c>
      <c r="N76" s="31">
        <v>343.02140000000003</v>
      </c>
      <c r="O76" s="31">
        <v>269.36610000000002</v>
      </c>
      <c r="P76" s="45">
        <v>0.29180393100000002</v>
      </c>
      <c r="Q76" s="45">
        <v>40</v>
      </c>
      <c r="R76" s="120">
        <v>40.29180393</v>
      </c>
      <c r="S76" s="259">
        <v>1343.847</v>
      </c>
      <c r="T76" s="31">
        <v>1079.212</v>
      </c>
      <c r="U76" s="31">
        <v>264.6343</v>
      </c>
      <c r="V76" s="45">
        <v>2.2701144470000001</v>
      </c>
      <c r="W76" s="45">
        <v>39</v>
      </c>
      <c r="X76" s="120">
        <v>41.270114450000001</v>
      </c>
      <c r="Y76" s="259">
        <v>1759.671</v>
      </c>
      <c r="Z76" s="31">
        <v>1499.8050000000001</v>
      </c>
      <c r="AA76" s="31">
        <v>259.86599999999999</v>
      </c>
      <c r="AB76" s="45">
        <v>4.8233479309999998</v>
      </c>
      <c r="AC76" s="45">
        <v>38</v>
      </c>
      <c r="AD76" s="120">
        <v>42.823347929999997</v>
      </c>
      <c r="AE76" s="259">
        <v>1343.319</v>
      </c>
      <c r="AF76" s="31">
        <v>1304.6420000000001</v>
      </c>
      <c r="AG76" s="31">
        <v>38.67754</v>
      </c>
      <c r="AH76" s="45">
        <v>4.3809998410000004</v>
      </c>
      <c r="AI76" s="45">
        <v>2.5</v>
      </c>
      <c r="AJ76" s="120">
        <v>6.8809998410000004</v>
      </c>
      <c r="AK76" s="259">
        <v>1463.6510000000001</v>
      </c>
      <c r="AL76" s="31">
        <v>1424.9739999999999</v>
      </c>
      <c r="AM76" s="31">
        <v>38.67754</v>
      </c>
      <c r="AN76" s="45">
        <v>6.4560282400000002</v>
      </c>
      <c r="AO76" s="45">
        <v>2.5</v>
      </c>
      <c r="AP76" s="120">
        <v>8.9560282400000002</v>
      </c>
      <c r="AQ76" s="259">
        <v>1519.3409999999999</v>
      </c>
      <c r="AR76" s="31">
        <v>1480.663</v>
      </c>
      <c r="AS76" s="31">
        <v>38.67754</v>
      </c>
      <c r="AT76" s="45">
        <v>8.453331661</v>
      </c>
      <c r="AU76" s="45">
        <v>2.5</v>
      </c>
      <c r="AV76" s="120">
        <v>10.95333166</v>
      </c>
    </row>
    <row r="77" spans="11:48">
      <c r="K77" s="45"/>
      <c r="L77" s="120"/>
      <c r="M77" s="164">
        <v>617.61130000000003</v>
      </c>
      <c r="N77" s="31">
        <v>343.54880000000003</v>
      </c>
      <c r="O77" s="31">
        <v>274.0625</v>
      </c>
      <c r="P77" s="45">
        <v>0.29452470200000003</v>
      </c>
      <c r="Q77" s="45">
        <v>41</v>
      </c>
      <c r="R77" s="120">
        <v>41.294524699999997</v>
      </c>
      <c r="S77" s="259">
        <v>1349.5229999999999</v>
      </c>
      <c r="T77" s="31">
        <v>1080.1569999999999</v>
      </c>
      <c r="U77" s="31">
        <v>269.36610000000002</v>
      </c>
      <c r="V77" s="45">
        <v>2.283135991</v>
      </c>
      <c r="W77" s="45">
        <v>40</v>
      </c>
      <c r="X77" s="120">
        <v>42.283135989999998</v>
      </c>
      <c r="Y77" s="259">
        <v>1765.4960000000001</v>
      </c>
      <c r="Z77" s="31">
        <v>1500.8620000000001</v>
      </c>
      <c r="AA77" s="31">
        <v>264.6343</v>
      </c>
      <c r="AB77" s="45">
        <v>4.8457778109999996</v>
      </c>
      <c r="AC77" s="45">
        <v>39</v>
      </c>
      <c r="AD77" s="120">
        <v>43.845777810000001</v>
      </c>
      <c r="AE77" s="259">
        <v>1389.354</v>
      </c>
      <c r="AF77" s="31">
        <v>1345.4110000000001</v>
      </c>
      <c r="AG77" s="31">
        <v>43.942599999999999</v>
      </c>
      <c r="AH77" s="45">
        <v>4.5860174159999998</v>
      </c>
      <c r="AI77" s="45">
        <v>3</v>
      </c>
      <c r="AJ77" s="120">
        <v>7.5860174159999998</v>
      </c>
      <c r="AK77" s="259">
        <v>1508.748</v>
      </c>
      <c r="AL77" s="31">
        <v>1464.8050000000001</v>
      </c>
      <c r="AM77" s="31">
        <v>43.942599999999999</v>
      </c>
      <c r="AN77" s="45">
        <v>6.727338585</v>
      </c>
      <c r="AO77" s="45">
        <v>3</v>
      </c>
      <c r="AP77" s="120">
        <v>9.727338585</v>
      </c>
      <c r="AQ77" s="259">
        <v>1564.9459999999999</v>
      </c>
      <c r="AR77" s="31">
        <v>1521.0029999999999</v>
      </c>
      <c r="AS77" s="31">
        <v>43.942599999999999</v>
      </c>
      <c r="AT77" s="45">
        <v>8.7849758050000002</v>
      </c>
      <c r="AU77" s="45">
        <v>3</v>
      </c>
      <c r="AV77" s="120">
        <v>11.784975810000001</v>
      </c>
    </row>
    <row r="78" spans="11:48">
      <c r="K78" s="45"/>
      <c r="L78" s="120"/>
      <c r="M78" s="164">
        <v>622.77719999999999</v>
      </c>
      <c r="N78" s="31">
        <v>344.05259999999998</v>
      </c>
      <c r="O78" s="31">
        <v>278.72469999999998</v>
      </c>
      <c r="P78" s="45">
        <v>0.29721704999999998</v>
      </c>
      <c r="Q78" s="45">
        <v>42</v>
      </c>
      <c r="R78" s="120">
        <v>42.29721705</v>
      </c>
      <c r="S78" s="259">
        <v>1355.12</v>
      </c>
      <c r="T78" s="31">
        <v>1081.058</v>
      </c>
      <c r="U78" s="31">
        <v>274.0625</v>
      </c>
      <c r="V78" s="45">
        <v>2.2959934880000001</v>
      </c>
      <c r="W78" s="45">
        <v>41</v>
      </c>
      <c r="X78" s="120">
        <v>43.295993490000001</v>
      </c>
      <c r="Y78" s="259">
        <v>1771.2339999999999</v>
      </c>
      <c r="Z78" s="31">
        <v>1501.8679999999999</v>
      </c>
      <c r="AA78" s="31">
        <v>269.36610000000002</v>
      </c>
      <c r="AB78" s="45">
        <v>4.8678986780000004</v>
      </c>
      <c r="AC78" s="45">
        <v>40</v>
      </c>
      <c r="AD78" s="120">
        <v>44.867898680000003</v>
      </c>
      <c r="AE78" s="259">
        <v>1426.6279999999999</v>
      </c>
      <c r="AF78" s="31">
        <v>1377.6780000000001</v>
      </c>
      <c r="AG78" s="31">
        <v>48.949530000000003</v>
      </c>
      <c r="AH78" s="45">
        <v>4.7545600590000001</v>
      </c>
      <c r="AI78" s="45">
        <v>3.5</v>
      </c>
      <c r="AJ78" s="120">
        <v>8.2545600589999992</v>
      </c>
      <c r="AK78" s="259">
        <v>1545.088</v>
      </c>
      <c r="AL78" s="31">
        <v>1496.1379999999999</v>
      </c>
      <c r="AM78" s="31">
        <v>48.949530000000003</v>
      </c>
      <c r="AN78" s="45">
        <v>6.9493847989999997</v>
      </c>
      <c r="AO78" s="45">
        <v>3.5</v>
      </c>
      <c r="AP78" s="120">
        <v>10.449384800000001</v>
      </c>
      <c r="AQ78" s="259">
        <v>1601.7</v>
      </c>
      <c r="AR78" s="31">
        <v>1552.751</v>
      </c>
      <c r="AS78" s="31">
        <v>48.949530000000003</v>
      </c>
      <c r="AT78" s="45">
        <v>9.0556457520000002</v>
      </c>
      <c r="AU78" s="45">
        <v>3.5</v>
      </c>
      <c r="AV78" s="120">
        <v>12.55564575</v>
      </c>
    </row>
    <row r="79" spans="11:48">
      <c r="K79" s="45"/>
      <c r="L79" s="120"/>
      <c r="M79" s="164">
        <v>627.88800000000003</v>
      </c>
      <c r="N79" s="31">
        <v>344.53440000000001</v>
      </c>
      <c r="O79" s="31">
        <v>283.3537</v>
      </c>
      <c r="P79" s="45">
        <v>0.29988220799999998</v>
      </c>
      <c r="Q79" s="45">
        <v>43</v>
      </c>
      <c r="R79" s="120">
        <v>43.29988221</v>
      </c>
      <c r="S79" s="259">
        <v>1360.643</v>
      </c>
      <c r="T79" s="31">
        <v>1081.9179999999999</v>
      </c>
      <c r="U79" s="31">
        <v>278.72469999999998</v>
      </c>
      <c r="V79" s="45">
        <v>2.308694998</v>
      </c>
      <c r="W79" s="45">
        <v>42</v>
      </c>
      <c r="X79" s="120">
        <v>44.308695</v>
      </c>
      <c r="Y79" s="259">
        <v>1776.8910000000001</v>
      </c>
      <c r="Z79" s="31">
        <v>1502.828</v>
      </c>
      <c r="AA79" s="31">
        <v>274.0625</v>
      </c>
      <c r="AB79" s="45">
        <v>4.8897265929999998</v>
      </c>
      <c r="AC79" s="45">
        <v>41</v>
      </c>
      <c r="AD79" s="120">
        <v>45.889726590000002</v>
      </c>
      <c r="AE79" s="259">
        <v>1457.636</v>
      </c>
      <c r="AF79" s="31">
        <v>1403.89</v>
      </c>
      <c r="AG79" s="31">
        <v>53.74559</v>
      </c>
      <c r="AH79" s="45">
        <v>4.8966542329999996</v>
      </c>
      <c r="AI79" s="45">
        <v>4</v>
      </c>
      <c r="AJ79" s="120">
        <v>8.8966542329999996</v>
      </c>
      <c r="AK79" s="259">
        <v>1575.181</v>
      </c>
      <c r="AL79" s="31">
        <v>1521.4349999999999</v>
      </c>
      <c r="AM79" s="31">
        <v>53.74559</v>
      </c>
      <c r="AN79" s="45">
        <v>7.1358519420000004</v>
      </c>
      <c r="AO79" s="45">
        <v>4</v>
      </c>
      <c r="AP79" s="120">
        <v>11.13585194</v>
      </c>
      <c r="AQ79" s="259">
        <v>1632.144</v>
      </c>
      <c r="AR79" s="31">
        <v>1578.3979999999999</v>
      </c>
      <c r="AS79" s="31">
        <v>53.74559</v>
      </c>
      <c r="AT79" s="45">
        <v>9.2823849280000008</v>
      </c>
      <c r="AU79" s="45">
        <v>4</v>
      </c>
      <c r="AV79" s="120">
        <v>13.282384929999999</v>
      </c>
    </row>
    <row r="80" spans="11:48">
      <c r="K80" s="45"/>
      <c r="L80" s="120"/>
      <c r="M80" s="164">
        <v>632.94600000000003</v>
      </c>
      <c r="N80" s="31">
        <v>344.99549999999999</v>
      </c>
      <c r="O80" s="31">
        <v>287.9504</v>
      </c>
      <c r="P80" s="45">
        <v>0.30252132300000001</v>
      </c>
      <c r="Q80" s="45">
        <v>44</v>
      </c>
      <c r="R80" s="120">
        <v>44.302521319999997</v>
      </c>
      <c r="S80" s="259">
        <v>1366.0940000000001</v>
      </c>
      <c r="T80" s="31">
        <v>1082.74</v>
      </c>
      <c r="U80" s="31">
        <v>283.3537</v>
      </c>
      <c r="V80" s="45">
        <v>2.3212479570000002</v>
      </c>
      <c r="W80" s="45">
        <v>43</v>
      </c>
      <c r="X80" s="120">
        <v>45.321247960000001</v>
      </c>
      <c r="Y80" s="259">
        <v>1782.4690000000001</v>
      </c>
      <c r="Z80" s="31">
        <v>1503.7449999999999</v>
      </c>
      <c r="AA80" s="31">
        <v>278.72469999999998</v>
      </c>
      <c r="AB80" s="45">
        <v>4.9112763279999996</v>
      </c>
      <c r="AC80" s="45">
        <v>42</v>
      </c>
      <c r="AD80" s="120">
        <v>46.91127633</v>
      </c>
      <c r="AE80" s="259">
        <v>1483.982</v>
      </c>
      <c r="AF80" s="31">
        <v>1425.617</v>
      </c>
      <c r="AG80" s="31">
        <v>58.364620000000002</v>
      </c>
      <c r="AH80" s="45">
        <v>5.0188442389999999</v>
      </c>
      <c r="AI80" s="45">
        <v>4.5</v>
      </c>
      <c r="AJ80" s="120">
        <v>9.5188442389999999</v>
      </c>
      <c r="AK80" s="259">
        <v>1600.6379999999999</v>
      </c>
      <c r="AL80" s="31">
        <v>1542.2739999999999</v>
      </c>
      <c r="AM80" s="31">
        <v>58.364620000000002</v>
      </c>
      <c r="AN80" s="45">
        <v>7.2956340649999998</v>
      </c>
      <c r="AO80" s="45">
        <v>4.5</v>
      </c>
      <c r="AP80" s="120">
        <v>11.79563407</v>
      </c>
      <c r="AQ80" s="259">
        <v>1657.903</v>
      </c>
      <c r="AR80" s="31">
        <v>1599.539</v>
      </c>
      <c r="AS80" s="31">
        <v>58.364620000000002</v>
      </c>
      <c r="AT80" s="45">
        <v>9.4762419009999999</v>
      </c>
      <c r="AU80" s="45">
        <v>4.5</v>
      </c>
      <c r="AV80" s="120">
        <v>13.9762419</v>
      </c>
    </row>
    <row r="81" spans="11:48">
      <c r="K81" s="45"/>
      <c r="L81" s="120"/>
      <c r="M81" s="164">
        <v>637.95339999999999</v>
      </c>
      <c r="N81" s="31">
        <v>345.43729999999999</v>
      </c>
      <c r="O81" s="31">
        <v>292.51600000000002</v>
      </c>
      <c r="P81" s="45">
        <v>0.30513546200000002</v>
      </c>
      <c r="Q81" s="45">
        <v>45</v>
      </c>
      <c r="R81" s="120">
        <v>45.305135460000002</v>
      </c>
      <c r="S81" s="259">
        <v>1371.4780000000001</v>
      </c>
      <c r="T81" s="31">
        <v>1083.527</v>
      </c>
      <c r="U81" s="31">
        <v>287.9504</v>
      </c>
      <c r="V81" s="45">
        <v>2.333659243</v>
      </c>
      <c r="W81" s="45">
        <v>44</v>
      </c>
      <c r="X81" s="120">
        <v>46.333659240000003</v>
      </c>
      <c r="Y81" s="259">
        <v>1787.9739999999999</v>
      </c>
      <c r="Z81" s="31">
        <v>1504.6210000000001</v>
      </c>
      <c r="AA81" s="31">
        <v>283.3537</v>
      </c>
      <c r="AB81" s="45">
        <v>4.932561497</v>
      </c>
      <c r="AC81" s="45">
        <v>43</v>
      </c>
      <c r="AD81" s="120">
        <v>47.932561499999998</v>
      </c>
      <c r="AE81" s="259">
        <v>1506.752</v>
      </c>
      <c r="AF81" s="31">
        <v>1443.921</v>
      </c>
      <c r="AG81" s="31">
        <v>62.831859999999999</v>
      </c>
      <c r="AH81" s="45">
        <v>5.1256155359999998</v>
      </c>
      <c r="AI81" s="45">
        <v>5</v>
      </c>
      <c r="AJ81" s="120">
        <v>10.12561554</v>
      </c>
      <c r="AK81" s="259">
        <v>1622.55</v>
      </c>
      <c r="AL81" s="31">
        <v>1559.7180000000001</v>
      </c>
      <c r="AM81" s="31">
        <v>62.831859999999999</v>
      </c>
      <c r="AN81" s="45">
        <v>7.4348058420000003</v>
      </c>
      <c r="AO81" s="45">
        <v>5</v>
      </c>
      <c r="AP81" s="120">
        <v>12.434805839999999</v>
      </c>
      <c r="AQ81" s="259">
        <v>1680.08</v>
      </c>
      <c r="AR81" s="31">
        <v>1617.248</v>
      </c>
      <c r="AS81" s="31">
        <v>62.831859999999999</v>
      </c>
      <c r="AT81" s="45">
        <v>9.6447472629999993</v>
      </c>
      <c r="AU81" s="45">
        <v>5</v>
      </c>
      <c r="AV81" s="120">
        <v>14.644747260000001</v>
      </c>
    </row>
    <row r="82" spans="11:48">
      <c r="K82" s="45"/>
      <c r="L82" s="120"/>
      <c r="M82" s="164">
        <v>642.91219999999998</v>
      </c>
      <c r="N82" s="31">
        <v>345.86099999999999</v>
      </c>
      <c r="O82" s="31">
        <v>297.05119999999999</v>
      </c>
      <c r="P82" s="45">
        <v>0.30772561900000001</v>
      </c>
      <c r="Q82" s="45">
        <v>46</v>
      </c>
      <c r="R82" s="120">
        <v>46.307725619999999</v>
      </c>
      <c r="S82" s="259">
        <v>1376.796</v>
      </c>
      <c r="T82" s="31">
        <v>1084.28</v>
      </c>
      <c r="U82" s="31">
        <v>292.51600000000002</v>
      </c>
      <c r="V82" s="45">
        <v>2.3459352299999998</v>
      </c>
      <c r="W82" s="45">
        <v>45</v>
      </c>
      <c r="X82" s="120">
        <v>47.345935230000002</v>
      </c>
      <c r="Y82" s="259">
        <v>1793.4090000000001</v>
      </c>
      <c r="Z82" s="31">
        <v>1505.4590000000001</v>
      </c>
      <c r="AA82" s="31">
        <v>287.9504</v>
      </c>
      <c r="AB82" s="45">
        <v>4.953594678</v>
      </c>
      <c r="AC82" s="45">
        <v>44</v>
      </c>
      <c r="AD82" s="120">
        <v>48.953594680000002</v>
      </c>
      <c r="AE82" s="259">
        <v>1526.713</v>
      </c>
      <c r="AF82" s="31">
        <v>1459.547</v>
      </c>
      <c r="AG82" s="31">
        <v>67.166820000000001</v>
      </c>
      <c r="AH82" s="45">
        <v>5.2201616489999996</v>
      </c>
      <c r="AI82" s="45">
        <v>5.5</v>
      </c>
      <c r="AJ82" s="120">
        <v>10.72016165</v>
      </c>
      <c r="AK82" s="259">
        <v>1641.682</v>
      </c>
      <c r="AL82" s="31">
        <v>1574.5150000000001</v>
      </c>
      <c r="AM82" s="31">
        <v>67.166820000000001</v>
      </c>
      <c r="AN82" s="45">
        <v>7.557679512</v>
      </c>
      <c r="AO82" s="45">
        <v>5.5</v>
      </c>
      <c r="AP82" s="120">
        <v>13.05767951</v>
      </c>
      <c r="AQ82" s="259">
        <v>1699.4480000000001</v>
      </c>
      <c r="AR82" s="31">
        <v>1632.2809999999999</v>
      </c>
      <c r="AS82" s="31">
        <v>67.166820000000001</v>
      </c>
      <c r="AT82" s="45">
        <v>9.7932374309999997</v>
      </c>
      <c r="AU82" s="45">
        <v>5.5</v>
      </c>
      <c r="AV82" s="120">
        <v>15.29323743</v>
      </c>
    </row>
    <row r="83" spans="11:48">
      <c r="K83" s="45"/>
      <c r="L83" s="120"/>
      <c r="M83" s="164">
        <v>647.82460000000003</v>
      </c>
      <c r="N83" s="31">
        <v>346.26769999999999</v>
      </c>
      <c r="O83" s="31">
        <v>301.55700000000002</v>
      </c>
      <c r="P83" s="45">
        <v>0.31029272400000002</v>
      </c>
      <c r="Q83" s="45">
        <v>47</v>
      </c>
      <c r="R83" s="120">
        <v>47.31029272</v>
      </c>
      <c r="S83" s="259">
        <v>1382.0540000000001</v>
      </c>
      <c r="T83" s="31">
        <v>1085.002</v>
      </c>
      <c r="U83" s="31">
        <v>297.05119999999999</v>
      </c>
      <c r="V83" s="45">
        <v>2.3580818360000002</v>
      </c>
      <c r="W83" s="45">
        <v>46</v>
      </c>
      <c r="X83" s="120">
        <v>48.358081839999997</v>
      </c>
      <c r="Y83" s="259">
        <v>1798.777</v>
      </c>
      <c r="Z83" s="31">
        <v>1506.261</v>
      </c>
      <c r="AA83" s="31">
        <v>292.51600000000002</v>
      </c>
      <c r="AB83" s="45">
        <v>4.9743875099999997</v>
      </c>
      <c r="AC83" s="45">
        <v>45</v>
      </c>
      <c r="AD83" s="120">
        <v>49.97438751</v>
      </c>
      <c r="AE83" s="259">
        <v>1544.422</v>
      </c>
      <c r="AF83" s="31">
        <v>1473.037</v>
      </c>
      <c r="AG83" s="31">
        <v>71.384969999999996</v>
      </c>
      <c r="AH83" s="45">
        <v>5.3048268240000001</v>
      </c>
      <c r="AI83" s="45">
        <v>6</v>
      </c>
      <c r="AJ83" s="120">
        <v>11.304826820000001</v>
      </c>
      <c r="AK83" s="259">
        <v>1658.59</v>
      </c>
      <c r="AL83" s="31">
        <v>1587.2049999999999</v>
      </c>
      <c r="AM83" s="31">
        <v>71.384969999999996</v>
      </c>
      <c r="AN83" s="45">
        <v>7.6674124260000003</v>
      </c>
      <c r="AO83" s="45">
        <v>6</v>
      </c>
      <c r="AP83" s="120">
        <v>13.667412430000001</v>
      </c>
      <c r="AQ83" s="259">
        <v>1716.568</v>
      </c>
      <c r="AR83" s="31">
        <v>1645.183</v>
      </c>
      <c r="AS83" s="31">
        <v>71.384969999999996</v>
      </c>
      <c r="AT83" s="45">
        <v>9.9256137110000004</v>
      </c>
      <c r="AU83" s="45">
        <v>6</v>
      </c>
      <c r="AV83" s="120">
        <v>15.92561371</v>
      </c>
    </row>
    <row r="84" spans="11:48">
      <c r="K84" s="45"/>
      <c r="L84" s="120"/>
      <c r="M84" s="164">
        <v>652.69230000000005</v>
      </c>
      <c r="N84" s="31">
        <v>346.6583</v>
      </c>
      <c r="O84" s="31">
        <v>306.03410000000002</v>
      </c>
      <c r="P84" s="45">
        <v>0.312837647</v>
      </c>
      <c r="Q84" s="45">
        <v>48</v>
      </c>
      <c r="R84" s="120">
        <v>48.312837649999999</v>
      </c>
      <c r="S84" s="259">
        <v>1387.252</v>
      </c>
      <c r="T84" s="31">
        <v>1085.6949999999999</v>
      </c>
      <c r="U84" s="31">
        <v>301.55700000000002</v>
      </c>
      <c r="V84" s="45">
        <v>2.3701045650000001</v>
      </c>
      <c r="W84" s="45">
        <v>47</v>
      </c>
      <c r="X84" s="120">
        <v>49.370104570000002</v>
      </c>
      <c r="Y84" s="259">
        <v>1804.0820000000001</v>
      </c>
      <c r="Z84" s="31">
        <v>1507.0309999999999</v>
      </c>
      <c r="AA84" s="31">
        <v>297.05119999999999</v>
      </c>
      <c r="AB84" s="45">
        <v>4.9949507899999999</v>
      </c>
      <c r="AC84" s="45">
        <v>46</v>
      </c>
      <c r="AD84" s="120">
        <v>50.994950789999997</v>
      </c>
      <c r="AE84" s="259">
        <v>1560.2929999999999</v>
      </c>
      <c r="AF84" s="31">
        <v>1484.7950000000001</v>
      </c>
      <c r="AG84" s="31">
        <v>75.498829999999998</v>
      </c>
      <c r="AH84" s="45">
        <v>5.3813757290000002</v>
      </c>
      <c r="AI84" s="45">
        <v>6.5</v>
      </c>
      <c r="AJ84" s="120">
        <v>11.88137573</v>
      </c>
      <c r="AK84" s="259">
        <v>1673.691</v>
      </c>
      <c r="AL84" s="31">
        <v>1598.192</v>
      </c>
      <c r="AM84" s="31">
        <v>75.498829999999998</v>
      </c>
      <c r="AN84" s="45">
        <v>7.7663759170000004</v>
      </c>
      <c r="AO84" s="45">
        <v>6.5</v>
      </c>
      <c r="AP84" s="120">
        <v>14.26637592</v>
      </c>
      <c r="AQ84" s="259">
        <v>1731.8610000000001</v>
      </c>
      <c r="AR84" s="31">
        <v>1656.3630000000001</v>
      </c>
      <c r="AS84" s="31">
        <v>75.498829999999998</v>
      </c>
      <c r="AT84" s="45">
        <v>10.044802239999999</v>
      </c>
      <c r="AU84" s="45">
        <v>6.5</v>
      </c>
      <c r="AV84" s="120">
        <v>16.544802239999999</v>
      </c>
    </row>
    <row r="85" spans="11:48">
      <c r="K85" s="45"/>
      <c r="L85" s="120"/>
      <c r="M85" s="164">
        <v>657.51700000000005</v>
      </c>
      <c r="N85" s="31">
        <v>347.03370000000001</v>
      </c>
      <c r="O85" s="31">
        <v>310.48320000000001</v>
      </c>
      <c r="P85" s="45">
        <v>0.31536120299999998</v>
      </c>
      <c r="Q85" s="45">
        <v>49</v>
      </c>
      <c r="R85" s="120">
        <v>49.315361199999998</v>
      </c>
      <c r="S85" s="259">
        <v>1392.394</v>
      </c>
      <c r="T85" s="31">
        <v>1086.3599999999999</v>
      </c>
      <c r="U85" s="31">
        <v>306.03410000000002</v>
      </c>
      <c r="V85" s="45">
        <v>2.3820085479999999</v>
      </c>
      <c r="W85" s="45">
        <v>48</v>
      </c>
      <c r="X85" s="120">
        <v>50.382008550000002</v>
      </c>
      <c r="Y85" s="259">
        <v>1809.326</v>
      </c>
      <c r="Z85" s="31">
        <v>1507.769</v>
      </c>
      <c r="AA85" s="31">
        <v>301.55700000000002</v>
      </c>
      <c r="AB85" s="45">
        <v>5.015294548</v>
      </c>
      <c r="AC85" s="45">
        <v>47</v>
      </c>
      <c r="AD85" s="120">
        <v>52.01529455</v>
      </c>
      <c r="AE85" s="259">
        <v>1574.6469999999999</v>
      </c>
      <c r="AF85" s="31">
        <v>1495.1279999999999</v>
      </c>
      <c r="AG85" s="31">
        <v>79.518749999999997</v>
      </c>
      <c r="AH85" s="45">
        <v>5.4511651099999998</v>
      </c>
      <c r="AI85" s="45">
        <v>7</v>
      </c>
      <c r="AJ85" s="120">
        <v>12.45116511</v>
      </c>
      <c r="AK85" s="259">
        <v>1687.3</v>
      </c>
      <c r="AL85" s="31">
        <v>1607.7809999999999</v>
      </c>
      <c r="AM85" s="31">
        <v>79.518749999999997</v>
      </c>
      <c r="AN85" s="45">
        <v>7.8563894129999996</v>
      </c>
      <c r="AO85" s="45">
        <v>7</v>
      </c>
      <c r="AP85" s="120">
        <v>14.85638941</v>
      </c>
      <c r="AQ85" s="259">
        <v>1745.646</v>
      </c>
      <c r="AR85" s="31">
        <v>1666.127</v>
      </c>
      <c r="AS85" s="31">
        <v>79.518749999999997</v>
      </c>
      <c r="AT85" s="45">
        <v>10.153045390000001</v>
      </c>
      <c r="AU85" s="45">
        <v>7</v>
      </c>
      <c r="AV85" s="120">
        <v>17.153045389999999</v>
      </c>
    </row>
    <row r="86" spans="11:48">
      <c r="K86" s="45"/>
      <c r="L86" s="120"/>
      <c r="M86" s="164">
        <v>662.30020000000002</v>
      </c>
      <c r="N86" s="31">
        <v>347.39499999999998</v>
      </c>
      <c r="O86" s="31">
        <v>314.90519999999998</v>
      </c>
      <c r="P86" s="45">
        <v>0.31786415800000001</v>
      </c>
      <c r="Q86" s="45">
        <v>50</v>
      </c>
      <c r="R86" s="120">
        <v>50.317864159999999</v>
      </c>
      <c r="S86" s="259">
        <v>1397.482</v>
      </c>
      <c r="T86" s="31">
        <v>1086.999</v>
      </c>
      <c r="U86" s="31">
        <v>310.48320000000001</v>
      </c>
      <c r="V86" s="45">
        <v>2.3937985730000002</v>
      </c>
      <c r="W86" s="45">
        <v>49</v>
      </c>
      <c r="X86" s="120">
        <v>51.393798570000001</v>
      </c>
      <c r="Y86" s="259">
        <v>1814.511</v>
      </c>
      <c r="Z86" s="31">
        <v>1508.4770000000001</v>
      </c>
      <c r="AA86" s="31">
        <v>306.03410000000002</v>
      </c>
      <c r="AB86" s="45">
        <v>5.0354281209999998</v>
      </c>
      <c r="AC86" s="45">
        <v>48</v>
      </c>
      <c r="AD86" s="120">
        <v>53.035428119999999</v>
      </c>
      <c r="AE86" s="259">
        <v>1587.7280000000001</v>
      </c>
      <c r="AF86" s="31">
        <v>1504.2750000000001</v>
      </c>
      <c r="AG86" s="31">
        <v>83.45335</v>
      </c>
      <c r="AH86" s="45">
        <v>5.515257074</v>
      </c>
      <c r="AI86" s="45">
        <v>7.5</v>
      </c>
      <c r="AJ86" s="120">
        <v>13.015257070000001</v>
      </c>
      <c r="AK86" s="259">
        <v>1699.663</v>
      </c>
      <c r="AL86" s="31">
        <v>1616.2090000000001</v>
      </c>
      <c r="AM86" s="31">
        <v>83.45335</v>
      </c>
      <c r="AN86" s="45">
        <v>7.9388745260000002</v>
      </c>
      <c r="AO86" s="45">
        <v>7.5</v>
      </c>
      <c r="AP86" s="120">
        <v>15.43887453</v>
      </c>
      <c r="AQ86" s="259">
        <v>1758.171</v>
      </c>
      <c r="AR86" s="31">
        <v>1674.7170000000001</v>
      </c>
      <c r="AS86" s="31">
        <v>83.45335</v>
      </c>
      <c r="AT86" s="45">
        <v>10.25209325</v>
      </c>
      <c r="AU86" s="45">
        <v>7.5</v>
      </c>
      <c r="AV86" s="120">
        <v>17.752093250000001</v>
      </c>
    </row>
    <row r="87" spans="11:48">
      <c r="K87" s="45"/>
      <c r="L87" s="120"/>
      <c r="M87" s="164">
        <v>667.04359999999997</v>
      </c>
      <c r="N87" s="31">
        <v>347.74279999999999</v>
      </c>
      <c r="O87" s="31">
        <v>319.30079999999998</v>
      </c>
      <c r="P87" s="45">
        <v>0.32034723100000001</v>
      </c>
      <c r="Q87" s="45">
        <v>51</v>
      </c>
      <c r="R87" s="120">
        <v>51.320347230000003</v>
      </c>
      <c r="S87" s="259">
        <v>1402.519</v>
      </c>
      <c r="T87" s="31">
        <v>1087.614</v>
      </c>
      <c r="U87" s="31">
        <v>314.90519999999998</v>
      </c>
      <c r="V87" s="45">
        <v>2.4054791170000001</v>
      </c>
      <c r="W87" s="45">
        <v>50</v>
      </c>
      <c r="X87" s="120">
        <v>52.405479120000003</v>
      </c>
      <c r="Y87" s="259">
        <v>1819.6410000000001</v>
      </c>
      <c r="Z87" s="31">
        <v>1509.1579999999999</v>
      </c>
      <c r="AA87" s="31">
        <v>310.48320000000001</v>
      </c>
      <c r="AB87" s="45">
        <v>5.0553602160000004</v>
      </c>
      <c r="AC87" s="45">
        <v>49</v>
      </c>
      <c r="AD87" s="120">
        <v>54.055360219999997</v>
      </c>
      <c r="AE87" s="259">
        <v>1599.7329999999999</v>
      </c>
      <c r="AF87" s="31">
        <v>1512.423</v>
      </c>
      <c r="AG87" s="31">
        <v>87.309970000000007</v>
      </c>
      <c r="AH87" s="45">
        <v>5.5744961479999997</v>
      </c>
      <c r="AI87" s="45">
        <v>8</v>
      </c>
      <c r="AJ87" s="120">
        <v>13.57449615</v>
      </c>
      <c r="AK87" s="259">
        <v>1710.9739999999999</v>
      </c>
      <c r="AL87" s="31">
        <v>1623.664</v>
      </c>
      <c r="AM87" s="31">
        <v>87.309970000000007</v>
      </c>
      <c r="AN87" s="45">
        <v>8.0149596489999997</v>
      </c>
      <c r="AO87" s="45">
        <v>8</v>
      </c>
      <c r="AP87" s="120">
        <v>16.014959650000002</v>
      </c>
      <c r="AQ87" s="259">
        <v>1769.6310000000001</v>
      </c>
      <c r="AR87" s="31">
        <v>1682.3209999999999</v>
      </c>
      <c r="AS87" s="31">
        <v>87.309970000000007</v>
      </c>
      <c r="AT87" s="45">
        <v>10.3433335</v>
      </c>
      <c r="AU87" s="45">
        <v>8</v>
      </c>
      <c r="AV87" s="120">
        <v>18.3433335</v>
      </c>
    </row>
    <row r="88" spans="11:48">
      <c r="K88" s="31"/>
      <c r="L88" s="120"/>
      <c r="M88" s="164">
        <v>671.74839999999995</v>
      </c>
      <c r="N88" s="31">
        <v>348.0779</v>
      </c>
      <c r="O88" s="31">
        <v>323.67059999999998</v>
      </c>
      <c r="P88" s="45">
        <v>0.32281109899999999</v>
      </c>
      <c r="Q88" s="45">
        <v>52</v>
      </c>
      <c r="R88" s="120">
        <v>52.322811100000003</v>
      </c>
      <c r="S88" s="259">
        <v>1407.5060000000001</v>
      </c>
      <c r="T88" s="31">
        <v>1088.2049999999999</v>
      </c>
      <c r="U88" s="31">
        <v>319.30079999999998</v>
      </c>
      <c r="V88" s="45">
        <v>2.417054372</v>
      </c>
      <c r="W88" s="45">
        <v>51</v>
      </c>
      <c r="X88" s="120">
        <v>53.417054370000002</v>
      </c>
      <c r="Y88" s="259">
        <v>1824.7180000000001</v>
      </c>
      <c r="Z88" s="31">
        <v>1509.8130000000001</v>
      </c>
      <c r="AA88" s="31">
        <v>314.90519999999998</v>
      </c>
      <c r="AB88" s="45">
        <v>5.0750989630000003</v>
      </c>
      <c r="AC88" s="45">
        <v>50</v>
      </c>
      <c r="AD88" s="120">
        <v>55.075098959999998</v>
      </c>
      <c r="AE88" s="259">
        <v>1610.819</v>
      </c>
      <c r="AF88" s="31">
        <v>1519.7239999999999</v>
      </c>
      <c r="AG88" s="31">
        <v>91.094920000000002</v>
      </c>
      <c r="AH88" s="45">
        <v>5.6295630829999999</v>
      </c>
      <c r="AI88" s="45">
        <v>8.5</v>
      </c>
      <c r="AJ88" s="120">
        <v>14.12956308</v>
      </c>
      <c r="AK88" s="259">
        <v>1721.3889999999999</v>
      </c>
      <c r="AL88" s="31">
        <v>1630.2940000000001</v>
      </c>
      <c r="AM88" s="31">
        <v>91.094920000000002</v>
      </c>
      <c r="AN88" s="45">
        <v>8.0855528420000002</v>
      </c>
      <c r="AO88" s="45">
        <v>8.5</v>
      </c>
      <c r="AP88" s="120">
        <v>16.585552839999998</v>
      </c>
      <c r="AQ88" s="259">
        <v>1780.1849999999999</v>
      </c>
      <c r="AR88" s="31">
        <v>1689.09</v>
      </c>
      <c r="AS88" s="31">
        <v>91.094920000000002</v>
      </c>
      <c r="AT88" s="45">
        <v>10.427881729999999</v>
      </c>
      <c r="AU88" s="45">
        <v>8.5</v>
      </c>
      <c r="AV88" s="120">
        <v>18.927881729999999</v>
      </c>
    </row>
    <row r="89" spans="11:48">
      <c r="K89" s="122"/>
      <c r="L89" s="120"/>
      <c r="M89" s="164">
        <v>676.41610000000003</v>
      </c>
      <c r="N89" s="31">
        <v>348.40089999999998</v>
      </c>
      <c r="O89" s="31">
        <v>328.01519999999999</v>
      </c>
      <c r="P89" s="45">
        <v>0.32525640099999997</v>
      </c>
      <c r="Q89" s="45">
        <v>53</v>
      </c>
      <c r="R89" s="120">
        <v>53.325256400000001</v>
      </c>
      <c r="S89" s="259">
        <v>1412.4459999999999</v>
      </c>
      <c r="T89" s="31">
        <v>1088.7750000000001</v>
      </c>
      <c r="U89" s="31">
        <v>323.67059999999998</v>
      </c>
      <c r="V89" s="45">
        <v>2.4285282709999998</v>
      </c>
      <c r="W89" s="45">
        <v>52</v>
      </c>
      <c r="X89" s="120">
        <v>54.428528270000001</v>
      </c>
      <c r="Y89" s="259">
        <v>1829.7439999999999</v>
      </c>
      <c r="Z89" s="31">
        <v>1510.443</v>
      </c>
      <c r="AA89" s="31">
        <v>319.30079999999998</v>
      </c>
      <c r="AB89" s="45">
        <v>5.094651968</v>
      </c>
      <c r="AC89" s="45">
        <v>51</v>
      </c>
      <c r="AD89" s="120">
        <v>56.094651970000001</v>
      </c>
      <c r="AE89" s="259">
        <v>1621.1120000000001</v>
      </c>
      <c r="AF89" s="31">
        <v>1526.298</v>
      </c>
      <c r="AG89" s="31">
        <v>94.813599999999994</v>
      </c>
      <c r="AH89" s="45">
        <v>5.6810132749999998</v>
      </c>
      <c r="AI89" s="45">
        <v>9</v>
      </c>
      <c r="AJ89" s="120">
        <v>14.68101328</v>
      </c>
      <c r="AK89" s="259">
        <v>1731.0329999999999</v>
      </c>
      <c r="AL89" s="31">
        <v>1636.2190000000001</v>
      </c>
      <c r="AM89" s="31">
        <v>94.813599999999994</v>
      </c>
      <c r="AN89" s="45">
        <v>8.1513937849999998</v>
      </c>
      <c r="AO89" s="45">
        <v>9</v>
      </c>
      <c r="AP89" s="120">
        <v>17.151393779999999</v>
      </c>
      <c r="AQ89" s="259">
        <v>1789.9580000000001</v>
      </c>
      <c r="AR89" s="31">
        <v>1695.144</v>
      </c>
      <c r="AS89" s="31">
        <v>94.813599999999994</v>
      </c>
      <c r="AT89" s="45">
        <v>10.506645839999999</v>
      </c>
      <c r="AU89" s="45">
        <v>9</v>
      </c>
      <c r="AV89" s="120">
        <v>19.506645840000001</v>
      </c>
    </row>
    <row r="90" spans="11:48">
      <c r="K90" s="122"/>
      <c r="L90" s="120"/>
      <c r="M90" s="164">
        <v>681.04790000000003</v>
      </c>
      <c r="N90" s="31">
        <v>348.71260000000001</v>
      </c>
      <c r="O90" s="31">
        <v>332.33539999999999</v>
      </c>
      <c r="P90" s="45">
        <v>0.32768374</v>
      </c>
      <c r="Q90" s="45">
        <v>54</v>
      </c>
      <c r="R90" s="120">
        <v>54.327683739999998</v>
      </c>
      <c r="S90" s="259">
        <v>1417.3389999999999</v>
      </c>
      <c r="T90" s="31">
        <v>1089.3240000000001</v>
      </c>
      <c r="U90" s="31">
        <v>328.01519999999999</v>
      </c>
      <c r="V90" s="45">
        <v>2.4399045070000001</v>
      </c>
      <c r="W90" s="45">
        <v>53</v>
      </c>
      <c r="X90" s="120">
        <v>55.439904509999998</v>
      </c>
      <c r="Y90" s="259">
        <v>1834.721</v>
      </c>
      <c r="Z90" s="31">
        <v>1511.05</v>
      </c>
      <c r="AA90" s="31">
        <v>323.67059999999998</v>
      </c>
      <c r="AB90" s="45">
        <v>5.1140263560000001</v>
      </c>
      <c r="AC90" s="45">
        <v>52</v>
      </c>
      <c r="AD90" s="120">
        <v>57.114026359999997</v>
      </c>
      <c r="AE90" s="259">
        <v>1630.7159999999999</v>
      </c>
      <c r="AF90" s="31">
        <v>1532.2449999999999</v>
      </c>
      <c r="AG90" s="31">
        <v>98.470789999999994</v>
      </c>
      <c r="AH90" s="45">
        <v>5.729304741</v>
      </c>
      <c r="AI90" s="45">
        <v>9.5</v>
      </c>
      <c r="AJ90" s="120">
        <v>15.22930474</v>
      </c>
      <c r="AK90" s="259">
        <v>1740.01</v>
      </c>
      <c r="AL90" s="31">
        <v>1641.539</v>
      </c>
      <c r="AM90" s="31">
        <v>98.470789999999994</v>
      </c>
      <c r="AN90" s="45">
        <v>8.2130915499999997</v>
      </c>
      <c r="AO90" s="45">
        <v>9.5</v>
      </c>
      <c r="AP90" s="120">
        <v>17.713091550000001</v>
      </c>
      <c r="AQ90" s="259">
        <v>1799.0550000000001</v>
      </c>
      <c r="AR90" s="31">
        <v>1700.5840000000001</v>
      </c>
      <c r="AS90" s="31">
        <v>98.470789999999994</v>
      </c>
      <c r="AT90" s="45">
        <v>10.58037272</v>
      </c>
      <c r="AU90" s="45">
        <v>9.5</v>
      </c>
      <c r="AV90" s="120">
        <v>20.08037272</v>
      </c>
    </row>
    <row r="91" spans="11:48">
      <c r="K91" s="122"/>
      <c r="L91" s="120"/>
      <c r="M91" s="164">
        <v>685.64499999999998</v>
      </c>
      <c r="N91" s="31">
        <v>349.01339999999999</v>
      </c>
      <c r="O91" s="31">
        <v>336.63150000000002</v>
      </c>
      <c r="P91" s="45">
        <v>0.330093686</v>
      </c>
      <c r="Q91" s="45">
        <v>55</v>
      </c>
      <c r="R91" s="120">
        <v>55.330093689999998</v>
      </c>
      <c r="S91" s="259">
        <v>1422.1890000000001</v>
      </c>
      <c r="T91" s="31">
        <v>1089.854</v>
      </c>
      <c r="U91" s="31">
        <v>332.33539999999999</v>
      </c>
      <c r="V91" s="45">
        <v>2.4511865529999999</v>
      </c>
      <c r="W91" s="45">
        <v>54</v>
      </c>
      <c r="X91" s="120">
        <v>56.451186550000003</v>
      </c>
      <c r="Y91" s="259">
        <v>1839.6510000000001</v>
      </c>
      <c r="Z91" s="31">
        <v>1511.635</v>
      </c>
      <c r="AA91" s="31">
        <v>328.01519999999999</v>
      </c>
      <c r="AB91" s="45">
        <v>5.1332288139999998</v>
      </c>
      <c r="AC91" s="45">
        <v>53</v>
      </c>
      <c r="AD91" s="120">
        <v>58.133228809999999</v>
      </c>
      <c r="AE91" s="259">
        <v>1639.7180000000001</v>
      </c>
      <c r="AF91" s="31">
        <v>1537.6479999999999</v>
      </c>
      <c r="AG91" s="31">
        <v>102.0706</v>
      </c>
      <c r="AH91" s="45">
        <v>5.7748188530000002</v>
      </c>
      <c r="AI91" s="45">
        <v>10</v>
      </c>
      <c r="AJ91" s="120">
        <v>15.774818850000001</v>
      </c>
      <c r="AK91" s="259">
        <v>1748.404</v>
      </c>
      <c r="AL91" s="31">
        <v>1646.3330000000001</v>
      </c>
      <c r="AM91" s="31">
        <v>102.0706</v>
      </c>
      <c r="AN91" s="45">
        <v>8.2711525520000002</v>
      </c>
      <c r="AO91" s="45">
        <v>10</v>
      </c>
      <c r="AP91" s="120">
        <v>18.27115255</v>
      </c>
      <c r="AQ91" s="259">
        <v>1807.5619999999999</v>
      </c>
      <c r="AR91" s="31">
        <v>1705.492</v>
      </c>
      <c r="AS91" s="31">
        <v>102.0706</v>
      </c>
      <c r="AT91" s="45">
        <v>10.649682820000001</v>
      </c>
      <c r="AU91" s="45">
        <v>10</v>
      </c>
      <c r="AV91" s="120">
        <v>20.649682819999999</v>
      </c>
    </row>
    <row r="92" spans="11:48">
      <c r="K92" s="122"/>
      <c r="L92" s="119"/>
      <c r="M92" s="164">
        <v>690.20839999999998</v>
      </c>
      <c r="N92" s="31">
        <v>349.30410000000001</v>
      </c>
      <c r="O92" s="31">
        <v>340.90429999999998</v>
      </c>
      <c r="P92" s="45">
        <v>0.33248677900000001</v>
      </c>
      <c r="Q92" s="45">
        <v>56</v>
      </c>
      <c r="R92" s="120">
        <v>56.332486780000004</v>
      </c>
      <c r="S92" s="259">
        <v>1426.9960000000001</v>
      </c>
      <c r="T92" s="31">
        <v>1090.365</v>
      </c>
      <c r="U92" s="31">
        <v>336.63150000000002</v>
      </c>
      <c r="V92" s="45">
        <v>2.4623776789999998</v>
      </c>
      <c r="W92" s="45">
        <v>55</v>
      </c>
      <c r="X92" s="120">
        <v>57.462377680000003</v>
      </c>
      <c r="Y92" s="259">
        <v>1844.5350000000001</v>
      </c>
      <c r="Z92" s="31">
        <v>1512.2</v>
      </c>
      <c r="AA92" s="31">
        <v>332.33539999999999</v>
      </c>
      <c r="AB92" s="45">
        <v>5.1522656219999998</v>
      </c>
      <c r="AC92" s="45">
        <v>54</v>
      </c>
      <c r="AD92" s="120">
        <v>59.152265620000001</v>
      </c>
      <c r="AE92" s="259">
        <v>1656.194</v>
      </c>
      <c r="AF92" s="31">
        <v>1547.0820000000001</v>
      </c>
      <c r="AG92" s="31">
        <v>109.11279999999999</v>
      </c>
      <c r="AH92" s="45">
        <v>5.8587471950000003</v>
      </c>
      <c r="AI92" s="45">
        <v>11</v>
      </c>
      <c r="AJ92" s="120">
        <v>16.858747189999999</v>
      </c>
      <c r="AK92" s="259">
        <v>1763.72</v>
      </c>
      <c r="AL92" s="31">
        <v>1654.607</v>
      </c>
      <c r="AM92" s="31">
        <v>109.11279999999999</v>
      </c>
      <c r="AN92" s="45">
        <v>8.3779976699999992</v>
      </c>
      <c r="AO92" s="45">
        <v>11</v>
      </c>
      <c r="AP92" s="120">
        <v>19.377997669999999</v>
      </c>
      <c r="AQ92" s="259">
        <v>1823.0840000000001</v>
      </c>
      <c r="AR92" s="31">
        <v>1713.971</v>
      </c>
      <c r="AS92" s="31">
        <v>109.11279999999999</v>
      </c>
      <c r="AT92" s="168">
        <v>10.7770519</v>
      </c>
      <c r="AU92" s="168">
        <v>11</v>
      </c>
      <c r="AV92" s="169">
        <v>21.7770519</v>
      </c>
    </row>
    <row r="93" spans="11:48">
      <c r="K93" s="122"/>
      <c r="L93" s="122"/>
      <c r="M93" s="259">
        <v>694.73929999999996</v>
      </c>
      <c r="N93" s="31">
        <v>349.58499999999998</v>
      </c>
      <c r="O93" s="31">
        <v>345.15429999999998</v>
      </c>
      <c r="P93" s="45">
        <v>0.33486352800000002</v>
      </c>
      <c r="Q93" s="45">
        <v>57</v>
      </c>
      <c r="R93" s="120">
        <v>57.33486353</v>
      </c>
      <c r="S93" s="259">
        <v>1431.7619999999999</v>
      </c>
      <c r="T93" s="31">
        <v>1090.8579999999999</v>
      </c>
      <c r="U93" s="31">
        <v>340.90429999999998</v>
      </c>
      <c r="V93" s="45">
        <v>2.4734809699999998</v>
      </c>
      <c r="W93" s="45">
        <v>56</v>
      </c>
      <c r="X93" s="120">
        <v>58.473480969999997</v>
      </c>
      <c r="Y93" s="259">
        <v>1849.376</v>
      </c>
      <c r="Z93" s="31">
        <v>1512.7439999999999</v>
      </c>
      <c r="AA93" s="31">
        <v>336.63150000000002</v>
      </c>
      <c r="AB93" s="45">
        <v>5.1711426889999998</v>
      </c>
      <c r="AC93" s="45">
        <v>55</v>
      </c>
      <c r="AD93" s="120">
        <v>60.171142690000003</v>
      </c>
      <c r="AE93" s="259">
        <v>1670.9939999999999</v>
      </c>
      <c r="AF93" s="31">
        <v>1555.029</v>
      </c>
      <c r="AG93" s="31">
        <v>115.9652</v>
      </c>
      <c r="AH93" s="45">
        <v>5.9348244860000001</v>
      </c>
      <c r="AI93" s="45">
        <v>12</v>
      </c>
      <c r="AJ93" s="120">
        <v>17.93482449</v>
      </c>
      <c r="AK93" s="259">
        <v>1777.4259999999999</v>
      </c>
      <c r="AL93" s="31">
        <v>1661.461</v>
      </c>
      <c r="AM93" s="31">
        <v>115.9652</v>
      </c>
      <c r="AN93" s="45">
        <v>8.4746109220000001</v>
      </c>
      <c r="AO93" s="45">
        <v>12</v>
      </c>
      <c r="AP93" s="120">
        <v>20.47461092</v>
      </c>
      <c r="AQ93" s="259">
        <v>1836.9749999999999</v>
      </c>
      <c r="AR93" s="31">
        <v>1721.01</v>
      </c>
      <c r="AS93" s="31">
        <v>115.9652</v>
      </c>
      <c r="AT93" s="45">
        <v>10.892032329999999</v>
      </c>
      <c r="AU93" s="45">
        <v>12</v>
      </c>
      <c r="AV93" s="120">
        <v>22.892032329999999</v>
      </c>
    </row>
    <row r="94" spans="11:48">
      <c r="K94" s="122"/>
      <c r="L94" s="122"/>
      <c r="M94" s="259">
        <v>699.23860000000002</v>
      </c>
      <c r="N94" s="31">
        <v>349.85660000000001</v>
      </c>
      <c r="O94" s="31">
        <v>349.38200000000001</v>
      </c>
      <c r="P94" s="45">
        <v>0.337224419</v>
      </c>
      <c r="Q94" s="45">
        <v>58</v>
      </c>
      <c r="R94" s="120">
        <v>58.337224419999998</v>
      </c>
      <c r="S94" s="259">
        <v>1436.489</v>
      </c>
      <c r="T94" s="31">
        <v>1091.335</v>
      </c>
      <c r="U94" s="31">
        <v>345.15429999999998</v>
      </c>
      <c r="V94" s="45">
        <v>2.484499338</v>
      </c>
      <c r="W94" s="45">
        <v>57</v>
      </c>
      <c r="X94" s="120">
        <v>59.484499339999999</v>
      </c>
      <c r="Y94" s="259">
        <v>1854.174</v>
      </c>
      <c r="Z94" s="31">
        <v>1513.27</v>
      </c>
      <c r="AA94" s="31">
        <v>340.90429999999998</v>
      </c>
      <c r="AB94" s="45">
        <v>5.1898655810000003</v>
      </c>
      <c r="AC94" s="45">
        <v>56</v>
      </c>
      <c r="AD94" s="120">
        <v>61.189865580000003</v>
      </c>
      <c r="AE94" s="259">
        <v>1684.4480000000001</v>
      </c>
      <c r="AF94" s="31">
        <v>1561.8</v>
      </c>
      <c r="AG94" s="31">
        <v>122.6482</v>
      </c>
      <c r="AH94" s="45">
        <v>6.0045407290000004</v>
      </c>
      <c r="AI94" s="45">
        <v>13</v>
      </c>
      <c r="AJ94" s="120">
        <v>19.004540729999999</v>
      </c>
      <c r="AK94" s="259">
        <v>1789.8489999999999</v>
      </c>
      <c r="AL94" s="31">
        <v>1667.2</v>
      </c>
      <c r="AM94" s="31">
        <v>122.6482</v>
      </c>
      <c r="AN94" s="45">
        <v>8.5629592910000003</v>
      </c>
      <c r="AO94" s="45">
        <v>13</v>
      </c>
      <c r="AP94" s="120">
        <v>21.562959289999998</v>
      </c>
      <c r="AQ94" s="259">
        <v>1849.5630000000001</v>
      </c>
      <c r="AR94" s="31">
        <v>1726.914</v>
      </c>
      <c r="AS94" s="31">
        <v>122.6482</v>
      </c>
      <c r="AT94" s="45">
        <v>10.99702546</v>
      </c>
      <c r="AU94" s="45">
        <v>13</v>
      </c>
      <c r="AV94" s="120">
        <v>23.99702546</v>
      </c>
    </row>
    <row r="95" spans="11:48">
      <c r="K95" s="122"/>
      <c r="L95" s="122"/>
      <c r="M95" s="259">
        <v>703.70730000000003</v>
      </c>
      <c r="N95" s="31">
        <v>350.11939999999998</v>
      </c>
      <c r="O95" s="31">
        <v>353.58780000000002</v>
      </c>
      <c r="P95" s="45">
        <v>0.339569913</v>
      </c>
      <c r="Q95" s="45">
        <v>59</v>
      </c>
      <c r="R95" s="120">
        <v>59.339569910000002</v>
      </c>
      <c r="S95" s="259">
        <v>1441.1780000000001</v>
      </c>
      <c r="T95" s="31">
        <v>1091.796</v>
      </c>
      <c r="U95" s="31">
        <v>349.38200000000001</v>
      </c>
      <c r="V95" s="45">
        <v>2.4954355349999999</v>
      </c>
      <c r="W95" s="45">
        <v>58</v>
      </c>
      <c r="X95" s="120">
        <v>60.495435540000003</v>
      </c>
      <c r="Y95" s="259">
        <v>1858.932</v>
      </c>
      <c r="Z95" s="31">
        <v>1513.778</v>
      </c>
      <c r="AA95" s="31">
        <v>345.15429999999998</v>
      </c>
      <c r="AB95" s="45">
        <v>5.2084395490000004</v>
      </c>
      <c r="AC95" s="45">
        <v>57</v>
      </c>
      <c r="AD95" s="120">
        <v>62.208439550000001</v>
      </c>
      <c r="AE95" s="259">
        <v>1696.8040000000001</v>
      </c>
      <c r="AF95" s="31">
        <v>1567.626</v>
      </c>
      <c r="AG95" s="31">
        <v>129.17859999999999</v>
      </c>
      <c r="AH95" s="45">
        <v>6.0690180839999996</v>
      </c>
      <c r="AI95" s="45">
        <v>14</v>
      </c>
      <c r="AJ95" s="120">
        <v>20.069018079999999</v>
      </c>
      <c r="AK95" s="259">
        <v>1801.229</v>
      </c>
      <c r="AL95" s="31">
        <v>1672.05</v>
      </c>
      <c r="AM95" s="31">
        <v>129.17859999999999</v>
      </c>
      <c r="AN95" s="45">
        <v>8.6445204830000009</v>
      </c>
      <c r="AO95" s="45">
        <v>14</v>
      </c>
      <c r="AP95" s="120">
        <v>22.644520480000001</v>
      </c>
      <c r="AQ95" s="259">
        <v>1861.0920000000001</v>
      </c>
      <c r="AR95" s="31">
        <v>1731.913</v>
      </c>
      <c r="AS95" s="31">
        <v>129.17859999999999</v>
      </c>
      <c r="AT95" s="45">
        <v>11.09383253</v>
      </c>
      <c r="AU95" s="45">
        <v>14</v>
      </c>
      <c r="AV95" s="120">
        <v>25.09383253</v>
      </c>
    </row>
    <row r="96" spans="11:48">
      <c r="K96" s="122"/>
      <c r="L96" s="122"/>
      <c r="M96" s="259">
        <v>708.14620000000002</v>
      </c>
      <c r="N96" s="31">
        <v>350.37389999999999</v>
      </c>
      <c r="O96" s="31">
        <v>357.77229999999997</v>
      </c>
      <c r="P96" s="45">
        <v>0.341900445</v>
      </c>
      <c r="Q96" s="45">
        <v>60</v>
      </c>
      <c r="R96" s="120">
        <v>60.341900449999997</v>
      </c>
      <c r="S96" s="259">
        <v>1445.829</v>
      </c>
      <c r="T96" s="31">
        <v>1092.241</v>
      </c>
      <c r="U96" s="31">
        <v>353.58780000000002</v>
      </c>
      <c r="V96" s="45">
        <v>2.5062921669999998</v>
      </c>
      <c r="W96" s="45">
        <v>59</v>
      </c>
      <c r="X96" s="120">
        <v>61.506292170000002</v>
      </c>
      <c r="Y96" s="259">
        <v>1863.6510000000001</v>
      </c>
      <c r="Z96" s="31">
        <v>1514.269</v>
      </c>
      <c r="AA96" s="31">
        <v>349.38200000000001</v>
      </c>
      <c r="AB96" s="45">
        <v>5.2268695520000001</v>
      </c>
      <c r="AC96" s="45">
        <v>58</v>
      </c>
      <c r="AD96" s="120">
        <v>63.226869550000004</v>
      </c>
      <c r="AE96" s="259">
        <v>1708.251</v>
      </c>
      <c r="AF96" s="31">
        <v>1572.681</v>
      </c>
      <c r="AG96" s="31">
        <v>135.57040000000001</v>
      </c>
      <c r="AH96" s="45">
        <v>6.129119126</v>
      </c>
      <c r="AI96" s="45">
        <v>15</v>
      </c>
      <c r="AJ96" s="120">
        <v>21.129119129999999</v>
      </c>
      <c r="AK96" s="259">
        <v>1811.75</v>
      </c>
      <c r="AL96" s="31">
        <v>1676.1790000000001</v>
      </c>
      <c r="AM96" s="31">
        <v>135.57040000000001</v>
      </c>
      <c r="AN96" s="45">
        <v>8.7204276610000004</v>
      </c>
      <c r="AO96" s="45">
        <v>15</v>
      </c>
      <c r="AP96" s="120">
        <v>23.720427659999999</v>
      </c>
      <c r="AQ96" s="259">
        <v>1871.749</v>
      </c>
      <c r="AR96" s="31">
        <v>1736.1790000000001</v>
      </c>
      <c r="AS96" s="31">
        <v>135.57040000000001</v>
      </c>
      <c r="AT96" s="45">
        <v>11.183832730000001</v>
      </c>
      <c r="AU96" s="45">
        <v>15</v>
      </c>
      <c r="AV96" s="120">
        <v>26.183832729999999</v>
      </c>
    </row>
    <row r="97" spans="11:48">
      <c r="K97" s="122"/>
      <c r="L97" s="122"/>
      <c r="M97" s="259">
        <v>712.55629999999996</v>
      </c>
      <c r="N97" s="31">
        <v>350.62029999999999</v>
      </c>
      <c r="O97" s="31">
        <v>361.93599999999998</v>
      </c>
      <c r="P97" s="45">
        <v>0.34421643400000002</v>
      </c>
      <c r="Q97" s="45">
        <v>61</v>
      </c>
      <c r="R97" s="120">
        <v>61.344216430000003</v>
      </c>
      <c r="S97" s="259">
        <v>1450.4449999999999</v>
      </c>
      <c r="T97" s="31">
        <v>1092.673</v>
      </c>
      <c r="U97" s="31">
        <v>357.77229999999997</v>
      </c>
      <c r="V97" s="45">
        <v>2.5170716999999998</v>
      </c>
      <c r="W97" s="45">
        <v>60</v>
      </c>
      <c r="X97" s="120">
        <v>62.517071700000002</v>
      </c>
      <c r="Y97" s="259">
        <v>1868.3320000000001</v>
      </c>
      <c r="Z97" s="31">
        <v>1514.7449999999999</v>
      </c>
      <c r="AA97" s="31">
        <v>353.58780000000002</v>
      </c>
      <c r="AB97" s="45">
        <v>5.2451602749999999</v>
      </c>
      <c r="AC97" s="45">
        <v>59</v>
      </c>
      <c r="AD97" s="120">
        <v>64.24516027</v>
      </c>
      <c r="AE97" s="259">
        <v>1718.9359999999999</v>
      </c>
      <c r="AF97" s="31">
        <v>1577.1</v>
      </c>
      <c r="AG97" s="31">
        <v>141.8355</v>
      </c>
      <c r="AH97" s="45">
        <v>6.1855187530000002</v>
      </c>
      <c r="AI97" s="45">
        <v>16</v>
      </c>
      <c r="AJ97" s="120">
        <v>22.18551875</v>
      </c>
      <c r="AK97" s="259">
        <v>1821.5540000000001</v>
      </c>
      <c r="AL97" s="31">
        <v>1679.7180000000001</v>
      </c>
      <c r="AM97" s="31">
        <v>141.8355</v>
      </c>
      <c r="AN97" s="45">
        <v>8.7915653900000006</v>
      </c>
      <c r="AO97" s="45">
        <v>16</v>
      </c>
      <c r="AP97" s="120">
        <v>24.791565389999999</v>
      </c>
      <c r="AQ97" s="259">
        <v>1881.6780000000001</v>
      </c>
      <c r="AR97" s="31">
        <v>1739.8430000000001</v>
      </c>
      <c r="AS97" s="31">
        <v>141.8355</v>
      </c>
      <c r="AT97" s="45">
        <v>11.26810113</v>
      </c>
      <c r="AU97" s="45">
        <v>16</v>
      </c>
      <c r="AV97" s="120">
        <v>27.268101130000002</v>
      </c>
    </row>
    <row r="98" spans="11:48">
      <c r="K98" s="122"/>
      <c r="L98" s="122"/>
      <c r="M98" s="259">
        <v>716.9384</v>
      </c>
      <c r="N98" s="31">
        <v>350.85919999999999</v>
      </c>
      <c r="O98" s="31">
        <v>366.07920000000001</v>
      </c>
      <c r="P98" s="45">
        <v>0.34651827400000002</v>
      </c>
      <c r="Q98" s="45">
        <v>62</v>
      </c>
      <c r="R98" s="120">
        <v>62.346518269999997</v>
      </c>
      <c r="S98" s="259">
        <v>1455.027</v>
      </c>
      <c r="T98" s="31">
        <v>1093.0909999999999</v>
      </c>
      <c r="U98" s="31">
        <v>361.93599999999998</v>
      </c>
      <c r="V98" s="45">
        <v>2.5277764760000001</v>
      </c>
      <c r="W98" s="45">
        <v>61</v>
      </c>
      <c r="X98" s="120">
        <v>63.52777648</v>
      </c>
      <c r="Y98" s="259">
        <v>1872.9770000000001</v>
      </c>
      <c r="Z98" s="31">
        <v>1515.204</v>
      </c>
      <c r="AA98" s="31">
        <v>357.77229999999997</v>
      </c>
      <c r="AB98" s="45">
        <v>5.2633161560000001</v>
      </c>
      <c r="AC98" s="45">
        <v>60</v>
      </c>
      <c r="AD98" s="120">
        <v>65.263316160000002</v>
      </c>
      <c r="AE98" s="259">
        <v>1728.973</v>
      </c>
      <c r="AF98" s="31">
        <v>1580.989</v>
      </c>
      <c r="AG98" s="31">
        <v>147.98410000000001</v>
      </c>
      <c r="AH98" s="45">
        <v>6.2387532849999996</v>
      </c>
      <c r="AI98" s="45">
        <v>17</v>
      </c>
      <c r="AJ98" s="120">
        <v>23.238753280000001</v>
      </c>
      <c r="AK98" s="259">
        <v>1830.7529999999999</v>
      </c>
      <c r="AL98" s="31">
        <v>1682.769</v>
      </c>
      <c r="AM98" s="31">
        <v>147.98410000000001</v>
      </c>
      <c r="AN98" s="45">
        <v>8.8586350360000008</v>
      </c>
      <c r="AO98" s="45">
        <v>17</v>
      </c>
      <c r="AP98" s="120">
        <v>25.858635039999999</v>
      </c>
      <c r="AQ98" s="259">
        <v>1890.992</v>
      </c>
      <c r="AR98" s="31">
        <v>1743.008</v>
      </c>
      <c r="AS98" s="31">
        <v>147.98410000000001</v>
      </c>
      <c r="AT98" s="45">
        <v>11.34748892</v>
      </c>
      <c r="AU98" s="45">
        <v>17</v>
      </c>
      <c r="AV98" s="120">
        <v>28.34748892</v>
      </c>
    </row>
    <row r="99" spans="11:48">
      <c r="K99" s="122"/>
      <c r="L99" s="122"/>
      <c r="M99" s="259">
        <v>721.29319999999996</v>
      </c>
      <c r="N99" s="31">
        <v>351.0908</v>
      </c>
      <c r="O99" s="31">
        <v>370.20240000000001</v>
      </c>
      <c r="P99" s="45">
        <v>0.34880634399999999</v>
      </c>
      <c r="Q99" s="45">
        <v>63</v>
      </c>
      <c r="R99" s="120">
        <v>63.348806340000003</v>
      </c>
      <c r="S99" s="259">
        <v>1459.575</v>
      </c>
      <c r="T99" s="31">
        <v>1093.4960000000001</v>
      </c>
      <c r="U99" s="31">
        <v>366.07920000000001</v>
      </c>
      <c r="V99" s="45">
        <v>2.5384087150000001</v>
      </c>
      <c r="W99" s="45">
        <v>62</v>
      </c>
      <c r="X99" s="120">
        <v>64.538408720000007</v>
      </c>
      <c r="Y99" s="259">
        <v>1877.586</v>
      </c>
      <c r="Z99" s="31">
        <v>1515.65</v>
      </c>
      <c r="AA99" s="31">
        <v>361.93599999999998</v>
      </c>
      <c r="AB99" s="45">
        <v>5.2813413990000004</v>
      </c>
      <c r="AC99" s="45">
        <v>61</v>
      </c>
      <c r="AD99" s="120">
        <v>66.281341400000002</v>
      </c>
      <c r="AE99" s="259">
        <v>1738.4570000000001</v>
      </c>
      <c r="AF99" s="31">
        <v>1584.432</v>
      </c>
      <c r="AG99" s="31">
        <v>154.02510000000001</v>
      </c>
      <c r="AH99" s="45">
        <v>6.2892548110000002</v>
      </c>
      <c r="AI99" s="45">
        <v>18</v>
      </c>
      <c r="AJ99" s="120">
        <v>24.289254809999999</v>
      </c>
      <c r="AK99" s="259">
        <v>1839.4369999999999</v>
      </c>
      <c r="AL99" s="31">
        <v>1685.412</v>
      </c>
      <c r="AM99" s="31">
        <v>154.02510000000001</v>
      </c>
      <c r="AN99" s="45">
        <v>8.9222004340000005</v>
      </c>
      <c r="AO99" s="45">
        <v>18</v>
      </c>
      <c r="AP99" s="120">
        <v>26.92220043</v>
      </c>
      <c r="AQ99" s="259">
        <v>1899.7819999999999</v>
      </c>
      <c r="AR99" s="31">
        <v>1745.7570000000001</v>
      </c>
      <c r="AS99" s="31">
        <v>154.02510000000001</v>
      </c>
      <c r="AT99" s="45">
        <v>11.42267942</v>
      </c>
      <c r="AU99" s="45">
        <v>18</v>
      </c>
      <c r="AV99" s="120">
        <v>29.422679420000001</v>
      </c>
    </row>
    <row r="100" spans="11:48">
      <c r="K100" s="122"/>
      <c r="L100" s="122"/>
      <c r="M100" s="259">
        <v>725.62149999999997</v>
      </c>
      <c r="N100" s="31">
        <v>351.31540000000001</v>
      </c>
      <c r="O100" s="31">
        <v>374.30610000000001</v>
      </c>
      <c r="P100" s="45">
        <v>0.351081005</v>
      </c>
      <c r="Q100" s="45">
        <v>64</v>
      </c>
      <c r="R100" s="120">
        <v>64.351081010000001</v>
      </c>
      <c r="S100" s="259">
        <v>1464.0909999999999</v>
      </c>
      <c r="T100" s="31">
        <v>1093.8879999999999</v>
      </c>
      <c r="U100" s="31">
        <v>370.20240000000001</v>
      </c>
      <c r="V100" s="45">
        <v>2.5489705310000002</v>
      </c>
      <c r="W100" s="45">
        <v>63</v>
      </c>
      <c r="X100" s="120">
        <v>65.548970530000005</v>
      </c>
      <c r="Y100" s="259">
        <v>1882.1610000000001</v>
      </c>
      <c r="Z100" s="31">
        <v>1516.0809999999999</v>
      </c>
      <c r="AA100" s="31">
        <v>366.07920000000001</v>
      </c>
      <c r="AB100" s="45">
        <v>5.2992399900000002</v>
      </c>
      <c r="AC100" s="45">
        <v>62</v>
      </c>
      <c r="AD100" s="120">
        <v>67.299239990000004</v>
      </c>
      <c r="AE100" s="259">
        <v>1747.461</v>
      </c>
      <c r="AF100" s="31">
        <v>1587.4949999999999</v>
      </c>
      <c r="AG100" s="31">
        <v>159.96629999999999</v>
      </c>
      <c r="AH100" s="45">
        <v>6.3373757360000003</v>
      </c>
      <c r="AI100" s="45">
        <v>19</v>
      </c>
      <c r="AJ100" s="120">
        <v>25.337375739999999</v>
      </c>
      <c r="AK100" s="259">
        <v>1847.6769999999999</v>
      </c>
      <c r="AL100" s="31">
        <v>1687.711</v>
      </c>
      <c r="AM100" s="31">
        <v>159.96629999999999</v>
      </c>
      <c r="AN100" s="45">
        <v>8.9827204720000005</v>
      </c>
      <c r="AO100" s="45">
        <v>19</v>
      </c>
      <c r="AP100" s="120">
        <v>27.98272047</v>
      </c>
      <c r="AQ100" s="259">
        <v>1908.12</v>
      </c>
      <c r="AR100" s="31">
        <v>1748.153</v>
      </c>
      <c r="AS100" s="31">
        <v>159.96629999999999</v>
      </c>
      <c r="AT100" s="45">
        <v>11.49422803</v>
      </c>
      <c r="AU100" s="45">
        <v>19</v>
      </c>
      <c r="AV100" s="120">
        <v>30.494228029999999</v>
      </c>
    </row>
    <row r="101" spans="11:48">
      <c r="K101" s="122"/>
      <c r="L101" s="122"/>
      <c r="M101" s="259">
        <v>729.92399999999998</v>
      </c>
      <c r="N101" s="31">
        <v>351.53339999999997</v>
      </c>
      <c r="O101" s="31">
        <v>378.39049999999997</v>
      </c>
      <c r="P101" s="45">
        <v>0.35334260099999998</v>
      </c>
      <c r="Q101" s="45">
        <v>65</v>
      </c>
      <c r="R101" s="120">
        <v>65.353342600000005</v>
      </c>
      <c r="S101" s="259">
        <v>1468.575</v>
      </c>
      <c r="T101" s="31">
        <v>1094.269</v>
      </c>
      <c r="U101" s="31">
        <v>374.30610000000001</v>
      </c>
      <c r="V101" s="45">
        <v>2.5594639309999998</v>
      </c>
      <c r="W101" s="45">
        <v>64</v>
      </c>
      <c r="X101" s="120">
        <v>66.559463930000007</v>
      </c>
      <c r="Y101" s="259">
        <v>1886.702</v>
      </c>
      <c r="Z101" s="31">
        <v>1516.5</v>
      </c>
      <c r="AA101" s="31">
        <v>370.20240000000001</v>
      </c>
      <c r="AB101" s="45">
        <v>5.3170157150000001</v>
      </c>
      <c r="AC101" s="45">
        <v>63</v>
      </c>
      <c r="AD101" s="120">
        <v>68.317015710000007</v>
      </c>
      <c r="AE101" s="259">
        <v>1756.047</v>
      </c>
      <c r="AF101" s="31">
        <v>1590.2329999999999</v>
      </c>
      <c r="AG101" s="31">
        <v>165.8143</v>
      </c>
      <c r="AH101" s="45">
        <v>6.383406645</v>
      </c>
      <c r="AI101" s="45">
        <v>20</v>
      </c>
      <c r="AJ101" s="120">
        <v>26.383406650000001</v>
      </c>
      <c r="AK101" s="259">
        <v>1855.5319999999999</v>
      </c>
      <c r="AL101" s="31">
        <v>1689.7180000000001</v>
      </c>
      <c r="AM101" s="31">
        <v>165.8143</v>
      </c>
      <c r="AN101" s="45">
        <v>9.0405727640000002</v>
      </c>
      <c r="AO101" s="45">
        <v>20</v>
      </c>
      <c r="AP101" s="120">
        <v>29.04057276</v>
      </c>
      <c r="AQ101" s="259">
        <v>1916.066</v>
      </c>
      <c r="AR101" s="31">
        <v>1750.251</v>
      </c>
      <c r="AS101" s="31">
        <v>165.8143</v>
      </c>
      <c r="AT101" s="45">
        <v>11.56259116</v>
      </c>
      <c r="AU101" s="45">
        <v>20</v>
      </c>
      <c r="AV101" s="120">
        <v>31.56259116</v>
      </c>
    </row>
    <row r="102" spans="11:48">
      <c r="K102" s="122"/>
      <c r="L102" s="122"/>
      <c r="M102" s="259">
        <v>734.20119999999997</v>
      </c>
      <c r="N102" s="31">
        <v>351.74509999999998</v>
      </c>
      <c r="O102" s="31">
        <v>382.45609999999999</v>
      </c>
      <c r="P102" s="45">
        <v>0.35559146000000003</v>
      </c>
      <c r="Q102" s="45">
        <v>66</v>
      </c>
      <c r="R102" s="120">
        <v>66.355591459999999</v>
      </c>
      <c r="S102" s="259">
        <v>1473.029</v>
      </c>
      <c r="T102" s="31">
        <v>1094.6379999999999</v>
      </c>
      <c r="U102" s="31">
        <v>378.39049999999997</v>
      </c>
      <c r="V102" s="45">
        <v>2.569890827</v>
      </c>
      <c r="W102" s="45">
        <v>65</v>
      </c>
      <c r="X102" s="120">
        <v>67.569890830000006</v>
      </c>
      <c r="Y102" s="259">
        <v>1891.211</v>
      </c>
      <c r="Z102" s="31">
        <v>1516.905</v>
      </c>
      <c r="AA102" s="31">
        <v>374.30610000000001</v>
      </c>
      <c r="AB102" s="45">
        <v>5.3346721720000003</v>
      </c>
      <c r="AC102" s="45">
        <v>64</v>
      </c>
      <c r="AD102" s="120">
        <v>69.334672170000005</v>
      </c>
      <c r="AE102" s="259">
        <v>1764.2670000000001</v>
      </c>
      <c r="AF102" s="31">
        <v>1592.692</v>
      </c>
      <c r="AG102" s="31">
        <v>171.57509999999999</v>
      </c>
      <c r="AH102" s="45">
        <v>6.4275895390000004</v>
      </c>
      <c r="AI102" s="45">
        <v>21</v>
      </c>
      <c r="AJ102" s="120">
        <v>27.42758954</v>
      </c>
      <c r="AK102" s="259">
        <v>1863.0509999999999</v>
      </c>
      <c r="AL102" s="31">
        <v>1691.4760000000001</v>
      </c>
      <c r="AM102" s="31">
        <v>171.57509999999999</v>
      </c>
      <c r="AN102" s="45">
        <v>9.0960711639999996</v>
      </c>
      <c r="AO102" s="45">
        <v>21</v>
      </c>
      <c r="AP102" s="120">
        <v>30.096071160000001</v>
      </c>
      <c r="AQ102" s="259">
        <v>1923.6690000000001</v>
      </c>
      <c r="AR102" s="31">
        <v>1752.0940000000001</v>
      </c>
      <c r="AS102" s="31">
        <v>171.57509999999999</v>
      </c>
      <c r="AT102" s="45">
        <v>11.62814766</v>
      </c>
      <c r="AU102" s="45">
        <v>21</v>
      </c>
      <c r="AV102" s="120">
        <v>32.628147660000003</v>
      </c>
    </row>
    <row r="103" spans="11:48">
      <c r="K103" s="122"/>
      <c r="L103" s="122"/>
      <c r="M103" s="259">
        <v>738.45399999999995</v>
      </c>
      <c r="N103" s="31">
        <v>351.95069999999998</v>
      </c>
      <c r="O103" s="31">
        <v>386.5034</v>
      </c>
      <c r="P103" s="45">
        <v>0.35782789799999998</v>
      </c>
      <c r="Q103" s="45">
        <v>67</v>
      </c>
      <c r="R103" s="120">
        <v>67.357827900000004</v>
      </c>
      <c r="S103" s="259">
        <v>1477.453</v>
      </c>
      <c r="T103" s="31">
        <v>1094.9970000000001</v>
      </c>
      <c r="U103" s="31">
        <v>382.45609999999999</v>
      </c>
      <c r="V103" s="45">
        <v>2.5802530419999998</v>
      </c>
      <c r="W103" s="45">
        <v>66</v>
      </c>
      <c r="X103" s="120">
        <v>68.580253040000002</v>
      </c>
      <c r="Y103" s="259">
        <v>1895.6890000000001</v>
      </c>
      <c r="Z103" s="31">
        <v>1517.299</v>
      </c>
      <c r="AA103" s="31">
        <v>378.39049999999997</v>
      </c>
      <c r="AB103" s="45">
        <v>5.3522127829999997</v>
      </c>
      <c r="AC103" s="45">
        <v>65</v>
      </c>
      <c r="AD103" s="120">
        <v>70.352212780000002</v>
      </c>
      <c r="AE103" s="259">
        <v>1772.162</v>
      </c>
      <c r="AF103" s="31">
        <v>1594.9069999999999</v>
      </c>
      <c r="AG103" s="31">
        <v>177.2543</v>
      </c>
      <c r="AH103" s="45">
        <v>6.4701277739999998</v>
      </c>
      <c r="AI103" s="45">
        <v>22</v>
      </c>
      <c r="AJ103" s="120">
        <v>28.470127770000001</v>
      </c>
      <c r="AK103" s="259">
        <v>1870.2729999999999</v>
      </c>
      <c r="AL103" s="31">
        <v>1693.019</v>
      </c>
      <c r="AM103" s="31">
        <v>177.2543</v>
      </c>
      <c r="AN103" s="45">
        <v>9.1494788969999998</v>
      </c>
      <c r="AO103" s="45">
        <v>22</v>
      </c>
      <c r="AP103" s="120">
        <v>31.149478899999998</v>
      </c>
      <c r="AQ103" s="259">
        <v>1930.97</v>
      </c>
      <c r="AR103" s="31">
        <v>1753.7159999999999</v>
      </c>
      <c r="AS103" s="31">
        <v>177.2543</v>
      </c>
      <c r="AT103" s="45">
        <v>11.691214860000001</v>
      </c>
      <c r="AU103" s="45">
        <v>22</v>
      </c>
      <c r="AV103" s="120">
        <v>33.691214860000002</v>
      </c>
    </row>
    <row r="104" spans="11:48">
      <c r="K104" s="122"/>
      <c r="L104" s="122"/>
      <c r="M104" s="259">
        <v>742.68290000000002</v>
      </c>
      <c r="N104" s="31">
        <v>352.15050000000002</v>
      </c>
      <c r="O104" s="31">
        <v>390.5324</v>
      </c>
      <c r="P104" s="45">
        <v>0.36005221700000001</v>
      </c>
      <c r="Q104" s="45">
        <v>68</v>
      </c>
      <c r="R104" s="120">
        <v>68.36005222</v>
      </c>
      <c r="S104" s="259">
        <v>1481.848</v>
      </c>
      <c r="T104" s="31">
        <v>1095.345</v>
      </c>
      <c r="U104" s="31">
        <v>386.5034</v>
      </c>
      <c r="V104" s="45">
        <v>2.590552314</v>
      </c>
      <c r="W104" s="45">
        <v>67</v>
      </c>
      <c r="X104" s="120">
        <v>69.590552310000007</v>
      </c>
      <c r="Y104" s="259">
        <v>1900.1369999999999</v>
      </c>
      <c r="Z104" s="31">
        <v>1517.681</v>
      </c>
      <c r="AA104" s="31">
        <v>382.45609999999999</v>
      </c>
      <c r="AB104" s="45">
        <v>5.3696408079999998</v>
      </c>
      <c r="AC104" s="45">
        <v>66</v>
      </c>
      <c r="AD104" s="120">
        <v>71.369640810000007</v>
      </c>
      <c r="AE104" s="259">
        <v>1779.768</v>
      </c>
      <c r="AF104" s="31">
        <v>1596.9110000000001</v>
      </c>
      <c r="AG104" s="31">
        <v>182.85650000000001</v>
      </c>
      <c r="AH104" s="45">
        <v>6.5111936410000002</v>
      </c>
      <c r="AI104" s="45">
        <v>23</v>
      </c>
      <c r="AJ104" s="120">
        <v>29.511193639999998</v>
      </c>
      <c r="AK104" s="259">
        <v>1877.2329999999999</v>
      </c>
      <c r="AL104" s="31">
        <v>1694.377</v>
      </c>
      <c r="AM104" s="31">
        <v>182.85650000000001</v>
      </c>
      <c r="AN104" s="45">
        <v>9.2010185579999995</v>
      </c>
      <c r="AO104" s="45">
        <v>23</v>
      </c>
      <c r="AP104" s="120">
        <v>32.201018560000001</v>
      </c>
      <c r="AQ104" s="259">
        <v>1938.0039999999999</v>
      </c>
      <c r="AR104" s="31">
        <v>1755.1479999999999</v>
      </c>
      <c r="AS104" s="31">
        <v>182.85650000000001</v>
      </c>
      <c r="AT104" s="45">
        <v>11.75206077</v>
      </c>
      <c r="AU104" s="45">
        <v>23</v>
      </c>
      <c r="AV104" s="120">
        <v>34.75206077</v>
      </c>
    </row>
    <row r="105" spans="11:48">
      <c r="K105" s="122"/>
      <c r="L105" s="122"/>
      <c r="M105" s="259">
        <v>746.88840000000005</v>
      </c>
      <c r="N105" s="31">
        <v>352.34460000000001</v>
      </c>
      <c r="O105" s="31">
        <v>394.54379999999998</v>
      </c>
      <c r="P105" s="45">
        <v>0.36226470399999999</v>
      </c>
      <c r="Q105" s="45">
        <v>69</v>
      </c>
      <c r="R105" s="120">
        <v>69.362264699999997</v>
      </c>
      <c r="S105" s="259">
        <v>1486.2149999999999</v>
      </c>
      <c r="T105" s="31">
        <v>1095.683</v>
      </c>
      <c r="U105" s="31">
        <v>390.5324</v>
      </c>
      <c r="V105" s="45">
        <v>2.6007903030000001</v>
      </c>
      <c r="W105" s="45">
        <v>68</v>
      </c>
      <c r="X105" s="120">
        <v>70.6007903</v>
      </c>
      <c r="Y105" s="259">
        <v>1904.5550000000001</v>
      </c>
      <c r="Z105" s="31">
        <v>1518.0519999999999</v>
      </c>
      <c r="AA105" s="31">
        <v>386.5034</v>
      </c>
      <c r="AB105" s="45">
        <v>5.3869593509999998</v>
      </c>
      <c r="AC105" s="45">
        <v>67</v>
      </c>
      <c r="AD105" s="120">
        <v>72.386959349999998</v>
      </c>
      <c r="AE105" s="259">
        <v>1787.116</v>
      </c>
      <c r="AF105" s="31">
        <v>1598.73</v>
      </c>
      <c r="AG105" s="31">
        <v>188.3861</v>
      </c>
      <c r="AH105" s="45">
        <v>6.5509342100000003</v>
      </c>
      <c r="AI105" s="45">
        <v>24</v>
      </c>
      <c r="AJ105" s="120">
        <v>30.550934210000001</v>
      </c>
      <c r="AK105" s="259">
        <v>1883.9590000000001</v>
      </c>
      <c r="AL105" s="31">
        <v>1695.5730000000001</v>
      </c>
      <c r="AM105" s="31">
        <v>188.3861</v>
      </c>
      <c r="AN105" s="45">
        <v>9.2508798080000005</v>
      </c>
      <c r="AO105" s="45">
        <v>24</v>
      </c>
      <c r="AP105" s="120">
        <v>33.250879810000001</v>
      </c>
      <c r="AQ105" s="259">
        <v>1944.8</v>
      </c>
      <c r="AR105" s="31">
        <v>1756.414</v>
      </c>
      <c r="AS105" s="31">
        <v>188.3861</v>
      </c>
      <c r="AT105" s="45">
        <v>11.810913490000001</v>
      </c>
      <c r="AU105" s="45">
        <v>24</v>
      </c>
      <c r="AV105" s="120">
        <v>35.810913489999997</v>
      </c>
    </row>
    <row r="106" spans="11:48">
      <c r="K106" s="122"/>
      <c r="L106" s="122"/>
      <c r="M106" s="259">
        <v>751.07129999999995</v>
      </c>
      <c r="N106" s="31">
        <v>352.5335</v>
      </c>
      <c r="O106" s="31">
        <v>398.5378</v>
      </c>
      <c r="P106" s="45">
        <v>0.36446563599999998</v>
      </c>
      <c r="Q106" s="45">
        <v>70</v>
      </c>
      <c r="R106" s="120">
        <v>70.364465640000006</v>
      </c>
      <c r="S106" s="259">
        <v>1490.556</v>
      </c>
      <c r="T106" s="31">
        <v>1096.0119999999999</v>
      </c>
      <c r="U106" s="31">
        <v>394.54379999999998</v>
      </c>
      <c r="V106" s="45">
        <v>2.6109685929999999</v>
      </c>
      <c r="W106" s="45">
        <v>69</v>
      </c>
      <c r="X106" s="120">
        <v>71.610968589999999</v>
      </c>
      <c r="Y106" s="259">
        <v>1908.9449999999999</v>
      </c>
      <c r="Z106" s="31">
        <v>1518.412</v>
      </c>
      <c r="AA106" s="31">
        <v>390.5324</v>
      </c>
      <c r="AB106" s="45">
        <v>5.4041713749999998</v>
      </c>
      <c r="AC106" s="45">
        <v>68</v>
      </c>
      <c r="AD106" s="120">
        <v>73.40417137</v>
      </c>
      <c r="AE106" s="259">
        <v>1794.232</v>
      </c>
      <c r="AF106" s="31">
        <v>1600.385</v>
      </c>
      <c r="AG106" s="31">
        <v>193.84690000000001</v>
      </c>
      <c r="AH106" s="45">
        <v>6.5894758949999996</v>
      </c>
      <c r="AI106" s="45">
        <v>25</v>
      </c>
      <c r="AJ106" s="120">
        <v>31.589475889999999</v>
      </c>
      <c r="AK106" s="259">
        <v>1890.4760000000001</v>
      </c>
      <c r="AL106" s="31">
        <v>1696.6289999999999</v>
      </c>
      <c r="AM106" s="31">
        <v>193.84690000000001</v>
      </c>
      <c r="AN106" s="45">
        <v>9.2992253779999992</v>
      </c>
      <c r="AO106" s="45">
        <v>25</v>
      </c>
      <c r="AP106" s="120">
        <v>34.299225380000003</v>
      </c>
      <c r="AQ106" s="259">
        <v>1951.3820000000001</v>
      </c>
      <c r="AR106" s="31">
        <v>1757.5350000000001</v>
      </c>
      <c r="AS106" s="31">
        <v>193.84690000000001</v>
      </c>
      <c r="AT106" s="45">
        <v>11.86796846</v>
      </c>
      <c r="AU106" s="45">
        <v>25</v>
      </c>
      <c r="AV106" s="120">
        <v>36.86796846</v>
      </c>
    </row>
    <row r="107" spans="11:48">
      <c r="K107" s="122"/>
      <c r="L107" s="122"/>
      <c r="M107" s="259">
        <v>755.2319</v>
      </c>
      <c r="N107" s="31">
        <v>352.71730000000002</v>
      </c>
      <c r="O107" s="31">
        <v>402.5147</v>
      </c>
      <c r="P107" s="45">
        <v>0.36665527999999997</v>
      </c>
      <c r="Q107" s="45">
        <v>71</v>
      </c>
      <c r="R107" s="120">
        <v>71.366655280000003</v>
      </c>
      <c r="S107" s="259">
        <v>1494.8689999999999</v>
      </c>
      <c r="T107" s="31">
        <v>1096.3309999999999</v>
      </c>
      <c r="U107" s="31">
        <v>398.5378</v>
      </c>
      <c r="V107" s="45">
        <v>2.6210887010000001</v>
      </c>
      <c r="W107" s="45">
        <v>70</v>
      </c>
      <c r="X107" s="120">
        <v>72.621088700000001</v>
      </c>
      <c r="Y107" s="259">
        <v>1913.306</v>
      </c>
      <c r="Z107" s="31">
        <v>1518.7629999999999</v>
      </c>
      <c r="AA107" s="31">
        <v>394.54379999999998</v>
      </c>
      <c r="AB107" s="45">
        <v>5.4212797070000001</v>
      </c>
      <c r="AC107" s="45">
        <v>69</v>
      </c>
      <c r="AD107" s="120">
        <v>74.421279709999993</v>
      </c>
      <c r="AE107" s="259">
        <v>1801.1379999999999</v>
      </c>
      <c r="AF107" s="31">
        <v>1601.895</v>
      </c>
      <c r="AG107" s="31">
        <v>199.24260000000001</v>
      </c>
      <c r="AH107" s="45">
        <v>6.6269280430000004</v>
      </c>
      <c r="AI107" s="45">
        <v>26</v>
      </c>
      <c r="AJ107" s="120">
        <v>32.626928040000003</v>
      </c>
      <c r="AK107" s="259">
        <v>1896.8040000000001</v>
      </c>
      <c r="AL107" s="31">
        <v>1697.5609999999999</v>
      </c>
      <c r="AM107" s="31">
        <v>199.24260000000001</v>
      </c>
      <c r="AN107" s="45">
        <v>9.3461957869999992</v>
      </c>
      <c r="AO107" s="45">
        <v>26</v>
      </c>
      <c r="AP107" s="120">
        <v>35.346195790000003</v>
      </c>
      <c r="AQ107" s="259">
        <v>1957.771</v>
      </c>
      <c r="AR107" s="31">
        <v>1758.529</v>
      </c>
      <c r="AS107" s="31">
        <v>199.24260000000001</v>
      </c>
      <c r="AT107" s="45">
        <v>11.92339428</v>
      </c>
      <c r="AU107" s="45">
        <v>26</v>
      </c>
      <c r="AV107" s="120">
        <v>37.923394279999997</v>
      </c>
    </row>
    <row r="108" spans="11:48">
      <c r="K108" s="122"/>
      <c r="L108" s="122"/>
      <c r="M108" s="259">
        <v>759.37080000000003</v>
      </c>
      <c r="N108" s="31">
        <v>352.89609999999999</v>
      </c>
      <c r="O108" s="31">
        <v>406.47480000000002</v>
      </c>
      <c r="P108" s="45">
        <v>0.36883389</v>
      </c>
      <c r="Q108" s="45">
        <v>72</v>
      </c>
      <c r="R108" s="120">
        <v>72.368833890000005</v>
      </c>
      <c r="S108" s="259">
        <v>1499.1569999999999</v>
      </c>
      <c r="T108" s="31">
        <v>1096.6420000000001</v>
      </c>
      <c r="U108" s="31">
        <v>402.5147</v>
      </c>
      <c r="V108" s="45">
        <v>2.6311520759999998</v>
      </c>
      <c r="W108" s="45">
        <v>71</v>
      </c>
      <c r="X108" s="120">
        <v>73.631152080000007</v>
      </c>
      <c r="Y108" s="259">
        <v>1917.6410000000001</v>
      </c>
      <c r="Z108" s="31">
        <v>1519.1030000000001</v>
      </c>
      <c r="AA108" s="31">
        <v>398.5378</v>
      </c>
      <c r="AB108" s="45">
        <v>5.4382870490000004</v>
      </c>
      <c r="AC108" s="45">
        <v>70</v>
      </c>
      <c r="AD108" s="120">
        <v>75.43828705</v>
      </c>
      <c r="AE108" s="259">
        <v>1807.8530000000001</v>
      </c>
      <c r="AF108" s="31">
        <v>1603.2760000000001</v>
      </c>
      <c r="AG108" s="31">
        <v>204.57640000000001</v>
      </c>
      <c r="AH108" s="45">
        <v>6.6633858000000004</v>
      </c>
      <c r="AI108" s="45">
        <v>27</v>
      </c>
      <c r="AJ108" s="120">
        <v>33.6633858</v>
      </c>
      <c r="AK108" s="259">
        <v>1902.961</v>
      </c>
      <c r="AL108" s="31">
        <v>1698.385</v>
      </c>
      <c r="AM108" s="31">
        <v>204.57640000000001</v>
      </c>
      <c r="AN108" s="45">
        <v>9.3919130979999998</v>
      </c>
      <c r="AO108" s="45">
        <v>27</v>
      </c>
      <c r="AP108" s="120">
        <v>36.391913099999996</v>
      </c>
      <c r="AQ108" s="259">
        <v>1963.9870000000001</v>
      </c>
      <c r="AR108" s="31">
        <v>1759.41</v>
      </c>
      <c r="AS108" s="31">
        <v>204.57640000000001</v>
      </c>
      <c r="AT108" s="45">
        <v>11.97733721</v>
      </c>
      <c r="AU108" s="45">
        <v>27</v>
      </c>
      <c r="AV108" s="120">
        <v>38.977337210000002</v>
      </c>
    </row>
    <row r="109" spans="11:48">
      <c r="K109" s="122"/>
      <c r="L109" s="122"/>
      <c r="M109" s="259">
        <v>763.48860000000002</v>
      </c>
      <c r="N109" s="31">
        <v>353.0702</v>
      </c>
      <c r="O109" s="31">
        <v>410.41849999999999</v>
      </c>
      <c r="P109" s="45">
        <v>0.37100171199999998</v>
      </c>
      <c r="Q109" s="45">
        <v>73</v>
      </c>
      <c r="R109" s="120">
        <v>73.371001710000002</v>
      </c>
      <c r="S109" s="259">
        <v>1503.4190000000001</v>
      </c>
      <c r="T109" s="31">
        <v>1096.9449999999999</v>
      </c>
      <c r="U109" s="31">
        <v>406.47480000000002</v>
      </c>
      <c r="V109" s="45">
        <v>2.6411601089999999</v>
      </c>
      <c r="W109" s="45">
        <v>72</v>
      </c>
      <c r="X109" s="120">
        <v>74.641160110000001</v>
      </c>
      <c r="Y109" s="259">
        <v>1921.9490000000001</v>
      </c>
      <c r="Z109" s="31">
        <v>1519.4349999999999</v>
      </c>
      <c r="AA109" s="31">
        <v>402.5147</v>
      </c>
      <c r="AB109" s="45">
        <v>5.4551959830000003</v>
      </c>
      <c r="AC109" s="45">
        <v>71</v>
      </c>
      <c r="AD109" s="120">
        <v>76.455195979999999</v>
      </c>
      <c r="AE109" s="259">
        <v>1814.394</v>
      </c>
      <c r="AF109" s="31">
        <v>1604.5429999999999</v>
      </c>
      <c r="AG109" s="31">
        <v>209.85120000000001</v>
      </c>
      <c r="AH109" s="45">
        <v>6.6989324100000003</v>
      </c>
      <c r="AI109" s="45">
        <v>28</v>
      </c>
      <c r="AJ109" s="120">
        <v>34.698932409999998</v>
      </c>
      <c r="AK109" s="259">
        <v>1908.9639999999999</v>
      </c>
      <c r="AL109" s="31">
        <v>1699.1130000000001</v>
      </c>
      <c r="AM109" s="31">
        <v>209.85120000000001</v>
      </c>
      <c r="AN109" s="45">
        <v>9.4364839289999995</v>
      </c>
      <c r="AO109" s="45">
        <v>28</v>
      </c>
      <c r="AP109" s="120">
        <v>37.436483930000001</v>
      </c>
      <c r="AQ109" s="259">
        <v>1970.0440000000001</v>
      </c>
      <c r="AR109" s="31">
        <v>1760.193</v>
      </c>
      <c r="AS109" s="31">
        <v>209.85120000000001</v>
      </c>
      <c r="AT109" s="45">
        <v>12.02992487</v>
      </c>
      <c r="AU109" s="45">
        <v>28</v>
      </c>
      <c r="AV109" s="120">
        <v>40.029924870000002</v>
      </c>
    </row>
    <row r="110" spans="11:48">
      <c r="K110" s="122"/>
      <c r="L110" s="122"/>
      <c r="M110" s="259">
        <v>767.58569999999997</v>
      </c>
      <c r="N110" s="31">
        <v>353.23970000000003</v>
      </c>
      <c r="O110" s="31">
        <v>414.34589999999997</v>
      </c>
      <c r="P110" s="45">
        <v>0.37315897999999997</v>
      </c>
      <c r="Q110" s="45">
        <v>74</v>
      </c>
      <c r="R110" s="120">
        <v>74.373158979999999</v>
      </c>
      <c r="S110" s="259">
        <v>1507.6569999999999</v>
      </c>
      <c r="T110" s="31">
        <v>1097.239</v>
      </c>
      <c r="U110" s="31">
        <v>410.41849999999999</v>
      </c>
      <c r="V110" s="45">
        <v>2.6511141290000002</v>
      </c>
      <c r="W110" s="45">
        <v>73</v>
      </c>
      <c r="X110" s="120">
        <v>75.651114129999996</v>
      </c>
      <c r="Y110" s="259">
        <v>1926.232</v>
      </c>
      <c r="Z110" s="31">
        <v>1519.7570000000001</v>
      </c>
      <c r="AA110" s="31">
        <v>406.47480000000002</v>
      </c>
      <c r="AB110" s="45">
        <v>5.4720089820000002</v>
      </c>
      <c r="AC110" s="45">
        <v>72</v>
      </c>
      <c r="AD110" s="120">
        <v>77.472008979999998</v>
      </c>
      <c r="AE110" s="259">
        <v>1820.777</v>
      </c>
      <c r="AF110" s="31">
        <v>1605.7070000000001</v>
      </c>
      <c r="AG110" s="31">
        <v>215.06979999999999</v>
      </c>
      <c r="AH110" s="45">
        <v>6.7336410740000003</v>
      </c>
      <c r="AI110" s="45">
        <v>29</v>
      </c>
      <c r="AJ110" s="120">
        <v>35.733641069999997</v>
      </c>
      <c r="AK110" s="259">
        <v>1914.825</v>
      </c>
      <c r="AL110" s="31">
        <v>1699.7550000000001</v>
      </c>
      <c r="AM110" s="31">
        <v>215.06979999999999</v>
      </c>
      <c r="AN110" s="45">
        <v>9.480001884</v>
      </c>
      <c r="AO110" s="45">
        <v>29</v>
      </c>
      <c r="AP110" s="120">
        <v>38.480001880000003</v>
      </c>
      <c r="AQ110" s="259">
        <v>1975.9570000000001</v>
      </c>
      <c r="AR110" s="31">
        <v>1760.8869999999999</v>
      </c>
      <c r="AS110" s="31">
        <v>215.06979999999999</v>
      </c>
      <c r="AT110" s="45">
        <v>12.08126919</v>
      </c>
      <c r="AU110" s="45">
        <v>29</v>
      </c>
      <c r="AV110" s="120">
        <v>41.08126919</v>
      </c>
    </row>
    <row r="111" spans="11:48">
      <c r="K111" s="122"/>
      <c r="L111" s="122"/>
      <c r="M111" s="259">
        <v>771.66240000000005</v>
      </c>
      <c r="N111" s="31">
        <v>353.4049</v>
      </c>
      <c r="O111" s="31">
        <v>418.25749999999999</v>
      </c>
      <c r="P111" s="45">
        <v>0.37530592200000001</v>
      </c>
      <c r="Q111" s="45">
        <v>75</v>
      </c>
      <c r="R111" s="120">
        <v>75.375305920000002</v>
      </c>
      <c r="S111" s="259">
        <v>1511.8720000000001</v>
      </c>
      <c r="T111" s="31">
        <v>1097.5260000000001</v>
      </c>
      <c r="U111" s="31">
        <v>414.34589999999997</v>
      </c>
      <c r="V111" s="45">
        <v>2.6610154129999999</v>
      </c>
      <c r="W111" s="45">
        <v>74</v>
      </c>
      <c r="X111" s="120">
        <v>76.661015410000005</v>
      </c>
      <c r="Y111" s="259">
        <v>1930.489</v>
      </c>
      <c r="Z111" s="31">
        <v>1520.0709999999999</v>
      </c>
      <c r="AA111" s="31">
        <v>410.41849999999999</v>
      </c>
      <c r="AB111" s="45">
        <v>5.4887284110000003</v>
      </c>
      <c r="AC111" s="45">
        <v>73</v>
      </c>
      <c r="AD111" s="120">
        <v>78.488728409999993</v>
      </c>
      <c r="AE111" s="259">
        <v>1827.0129999999999</v>
      </c>
      <c r="AF111" s="31">
        <v>1606.778</v>
      </c>
      <c r="AG111" s="31">
        <v>220.2347</v>
      </c>
      <c r="AH111" s="45">
        <v>6.7675764660000004</v>
      </c>
      <c r="AI111" s="45">
        <v>30</v>
      </c>
      <c r="AJ111" s="120">
        <v>36.767576470000002</v>
      </c>
      <c r="AK111" s="259">
        <v>1920.557</v>
      </c>
      <c r="AL111" s="31">
        <v>1700.3219999999999</v>
      </c>
      <c r="AM111" s="31">
        <v>220.2347</v>
      </c>
      <c r="AN111" s="45">
        <v>9.5225495369999997</v>
      </c>
      <c r="AO111" s="45">
        <v>30</v>
      </c>
      <c r="AP111" s="120">
        <v>39.52254954</v>
      </c>
      <c r="AQ111" s="259">
        <v>1981.7380000000001</v>
      </c>
      <c r="AR111" s="31">
        <v>1761.5029999999999</v>
      </c>
      <c r="AS111" s="31">
        <v>220.2347</v>
      </c>
      <c r="AT111" s="45">
        <v>12.1314688</v>
      </c>
      <c r="AU111" s="45">
        <v>30</v>
      </c>
      <c r="AV111" s="120">
        <v>42.1314688</v>
      </c>
    </row>
    <row r="112" spans="11:48">
      <c r="K112" s="122"/>
      <c r="L112" s="122"/>
      <c r="M112" s="259">
        <v>775.71939999999995</v>
      </c>
      <c r="N112" s="31">
        <v>353.5659</v>
      </c>
      <c r="O112" s="31">
        <v>422.15350000000001</v>
      </c>
      <c r="P112" s="45">
        <v>0.37744275500000002</v>
      </c>
      <c r="Q112" s="45">
        <v>76</v>
      </c>
      <c r="R112" s="120">
        <v>76.37744275</v>
      </c>
      <c r="S112" s="259">
        <v>1516.0630000000001</v>
      </c>
      <c r="T112" s="31">
        <v>1097.8050000000001</v>
      </c>
      <c r="U112" s="31">
        <v>418.25749999999999</v>
      </c>
      <c r="V112" s="45">
        <v>2.6708651859999999</v>
      </c>
      <c r="W112" s="45">
        <v>75</v>
      </c>
      <c r="X112" s="120">
        <v>77.670865190000001</v>
      </c>
      <c r="Y112" s="259">
        <v>1934.722</v>
      </c>
      <c r="Z112" s="31">
        <v>1520.376</v>
      </c>
      <c r="AA112" s="31">
        <v>414.34589999999997</v>
      </c>
      <c r="AB112" s="45">
        <v>5.505356538</v>
      </c>
      <c r="AC112" s="45">
        <v>74</v>
      </c>
      <c r="AD112" s="120">
        <v>79.505356539999994</v>
      </c>
      <c r="AE112" s="259">
        <v>1833.115</v>
      </c>
      <c r="AF112" s="31">
        <v>1607.7660000000001</v>
      </c>
      <c r="AG112" s="31">
        <v>225.34819999999999</v>
      </c>
      <c r="AH112" s="45">
        <v>6.8007959839999996</v>
      </c>
      <c r="AI112" s="45">
        <v>31</v>
      </c>
      <c r="AJ112" s="120">
        <v>37.800795979999997</v>
      </c>
      <c r="AK112" s="259">
        <v>1926.1690000000001</v>
      </c>
      <c r="AL112" s="31">
        <v>1700.8209999999999</v>
      </c>
      <c r="AM112" s="31">
        <v>225.34819999999999</v>
      </c>
      <c r="AN112" s="45">
        <v>9.5642000599999992</v>
      </c>
      <c r="AO112" s="45">
        <v>31</v>
      </c>
      <c r="AP112" s="120">
        <v>40.564200059999997</v>
      </c>
      <c r="AQ112" s="259">
        <v>1987.3969999999999</v>
      </c>
      <c r="AR112" s="31">
        <v>1762.049</v>
      </c>
      <c r="AS112" s="31">
        <v>225.34819999999999</v>
      </c>
      <c r="AT112" s="45">
        <v>12.180611000000001</v>
      </c>
      <c r="AU112" s="45">
        <v>31</v>
      </c>
      <c r="AV112" s="120">
        <v>43.180610999999999</v>
      </c>
    </row>
    <row r="113" spans="11:48">
      <c r="K113" s="122"/>
      <c r="L113" s="122"/>
      <c r="M113" s="259">
        <v>779.75699999999995</v>
      </c>
      <c r="N113" s="31">
        <v>353.72289999999998</v>
      </c>
      <c r="O113" s="31">
        <v>426.03410000000002</v>
      </c>
      <c r="P113" s="45">
        <v>0.37956969000000002</v>
      </c>
      <c r="Q113" s="45">
        <v>77</v>
      </c>
      <c r="R113" s="120">
        <v>77.379569689999997</v>
      </c>
      <c r="S113" s="259">
        <v>1520.231</v>
      </c>
      <c r="T113" s="31">
        <v>1098.077</v>
      </c>
      <c r="U113" s="31">
        <v>422.15350000000001</v>
      </c>
      <c r="V113" s="45">
        <v>2.6806646239999998</v>
      </c>
      <c r="W113" s="45">
        <v>76</v>
      </c>
      <c r="X113" s="120">
        <v>78.680664620000002</v>
      </c>
      <c r="Y113" s="259">
        <v>1938.932</v>
      </c>
      <c r="Z113" s="31">
        <v>1520.674</v>
      </c>
      <c r="AA113" s="31">
        <v>418.25749999999999</v>
      </c>
      <c r="AB113" s="45">
        <v>5.5218955379999999</v>
      </c>
      <c r="AC113" s="45">
        <v>75</v>
      </c>
      <c r="AD113" s="120">
        <v>80.521895540000003</v>
      </c>
      <c r="AE113" s="259">
        <v>1839.0920000000001</v>
      </c>
      <c r="AF113" s="31">
        <v>1608.6790000000001</v>
      </c>
      <c r="AG113" s="31">
        <v>230.41239999999999</v>
      </c>
      <c r="AH113" s="45">
        <v>6.83335078</v>
      </c>
      <c r="AI113" s="45">
        <v>32</v>
      </c>
      <c r="AJ113" s="120">
        <v>38.833350780000004</v>
      </c>
      <c r="AK113" s="259">
        <v>1931.672</v>
      </c>
      <c r="AL113" s="31">
        <v>1701.26</v>
      </c>
      <c r="AM113" s="31">
        <v>230.41239999999999</v>
      </c>
      <c r="AN113" s="45">
        <v>9.605018566</v>
      </c>
      <c r="AO113" s="45">
        <v>32</v>
      </c>
      <c r="AP113" s="120">
        <v>41.605018569999999</v>
      </c>
      <c r="AQ113" s="259">
        <v>1992.9449999999999</v>
      </c>
      <c r="AR113" s="31">
        <v>1762.5329999999999</v>
      </c>
      <c r="AS113" s="31">
        <v>230.41239999999999</v>
      </c>
      <c r="AT113" s="45">
        <v>12.228773390000001</v>
      </c>
      <c r="AU113" s="45">
        <v>32</v>
      </c>
      <c r="AV113" s="120">
        <v>44.228773390000001</v>
      </c>
    </row>
    <row r="114" spans="11:48">
      <c r="K114" s="122"/>
      <c r="L114" s="122"/>
      <c r="M114" s="259">
        <v>783.77560000000005</v>
      </c>
      <c r="N114" s="31">
        <v>353.8759</v>
      </c>
      <c r="O114" s="31">
        <v>429.8997</v>
      </c>
      <c r="P114" s="45">
        <v>0.38168692900000001</v>
      </c>
      <c r="Q114" s="45">
        <v>78</v>
      </c>
      <c r="R114" s="120">
        <v>78.381686930000001</v>
      </c>
      <c r="S114" s="259">
        <v>1524.377</v>
      </c>
      <c r="T114" s="31">
        <v>1098.3430000000001</v>
      </c>
      <c r="U114" s="31">
        <v>426.03410000000002</v>
      </c>
      <c r="V114" s="45">
        <v>2.6904148569999999</v>
      </c>
      <c r="W114" s="45">
        <v>77</v>
      </c>
      <c r="X114" s="120">
        <v>79.690414860000004</v>
      </c>
      <c r="Y114" s="259"/>
      <c r="Z114" s="31"/>
      <c r="AA114" s="31"/>
      <c r="AB114" s="45"/>
      <c r="AC114" s="45"/>
      <c r="AD114" s="120"/>
      <c r="AE114" s="259">
        <v>1844.953</v>
      </c>
      <c r="AF114" s="31">
        <v>1609.5239999999999</v>
      </c>
      <c r="AG114" s="31">
        <v>235.42939999999999</v>
      </c>
      <c r="AH114" s="45">
        <v>6.8652866149999996</v>
      </c>
      <c r="AI114" s="45">
        <v>33</v>
      </c>
      <c r="AJ114" s="120">
        <v>39.865286609999998</v>
      </c>
      <c r="AK114" s="259">
        <v>1937.0740000000001</v>
      </c>
      <c r="AL114" s="31">
        <v>1701.644</v>
      </c>
      <c r="AM114" s="31">
        <v>235.42939999999999</v>
      </c>
      <c r="AN114" s="45">
        <v>9.6450632249999995</v>
      </c>
      <c r="AO114" s="45">
        <v>33</v>
      </c>
      <c r="AP114" s="120">
        <v>42.645063219999997</v>
      </c>
      <c r="AQ114" s="259">
        <v>1998.3889999999999</v>
      </c>
      <c r="AR114" s="31">
        <v>1762.96</v>
      </c>
      <c r="AS114" s="31">
        <v>235.42939999999999</v>
      </c>
      <c r="AT114" s="45">
        <v>12.27602525</v>
      </c>
      <c r="AU114" s="45">
        <v>33</v>
      </c>
      <c r="AV114" s="120">
        <v>45.276025250000004</v>
      </c>
    </row>
    <row r="115" spans="11:48">
      <c r="K115" s="122"/>
      <c r="L115" s="122"/>
      <c r="M115" s="259">
        <v>787.77560000000005</v>
      </c>
      <c r="N115" s="31">
        <v>354.02530000000002</v>
      </c>
      <c r="O115" s="31">
        <v>433.75029999999998</v>
      </c>
      <c r="P115" s="45">
        <v>0.38379466699999998</v>
      </c>
      <c r="Q115" s="45">
        <v>79</v>
      </c>
      <c r="R115" s="120">
        <v>79.38379467</v>
      </c>
      <c r="S115" s="259">
        <v>1528.501</v>
      </c>
      <c r="T115" s="31">
        <v>1098.6010000000001</v>
      </c>
      <c r="U115" s="31">
        <v>429.8997</v>
      </c>
      <c r="V115" s="45">
        <v>2.700116972</v>
      </c>
      <c r="W115" s="45">
        <v>78</v>
      </c>
      <c r="X115" s="120">
        <v>80.700116969999996</v>
      </c>
      <c r="Y115" s="259"/>
      <c r="Z115" s="31"/>
      <c r="AA115" s="31"/>
      <c r="AB115" s="45"/>
      <c r="AC115" s="45"/>
      <c r="AD115" s="120"/>
      <c r="AE115" s="259">
        <v>1850.7080000000001</v>
      </c>
      <c r="AF115" s="31">
        <v>1610.307</v>
      </c>
      <c r="AG115" s="31">
        <v>240.40090000000001</v>
      </c>
      <c r="AH115" s="45">
        <v>6.8966445810000003</v>
      </c>
      <c r="AI115" s="45">
        <v>34</v>
      </c>
      <c r="AJ115" s="120">
        <v>40.89664458</v>
      </c>
      <c r="AK115" s="259">
        <v>1942.3810000000001</v>
      </c>
      <c r="AL115" s="31">
        <v>1701.98</v>
      </c>
      <c r="AM115" s="31">
        <v>240.40090000000001</v>
      </c>
      <c r="AN115" s="45">
        <v>9.6843861980000003</v>
      </c>
      <c r="AO115" s="45">
        <v>34</v>
      </c>
      <c r="AP115" s="120">
        <v>43.684386199999999</v>
      </c>
      <c r="AQ115" s="259">
        <v>2003.7370000000001</v>
      </c>
      <c r="AR115" s="31">
        <v>1763.336</v>
      </c>
      <c r="AS115" s="31">
        <v>240.40090000000001</v>
      </c>
      <c r="AT115" s="45">
        <v>12.32242862</v>
      </c>
      <c r="AU115" s="45">
        <v>34</v>
      </c>
      <c r="AV115" s="120">
        <v>46.322428619999997</v>
      </c>
    </row>
    <row r="116" spans="11:48">
      <c r="K116" s="122"/>
      <c r="L116" s="122"/>
      <c r="M116" s="259"/>
      <c r="N116" s="31"/>
      <c r="O116" s="31"/>
      <c r="P116" s="45"/>
      <c r="Q116" s="45"/>
      <c r="R116" s="120"/>
      <c r="S116" s="259"/>
      <c r="T116" s="31"/>
      <c r="U116" s="31"/>
      <c r="V116" s="45"/>
      <c r="W116" s="45"/>
      <c r="X116" s="120"/>
      <c r="Y116" s="259"/>
      <c r="Z116" s="31"/>
      <c r="AA116" s="31"/>
      <c r="AB116" s="45"/>
      <c r="AC116" s="45"/>
      <c r="AD116" s="120"/>
      <c r="AE116" s="259">
        <v>1856.3620000000001</v>
      </c>
      <c r="AF116" s="31">
        <v>1611.0329999999999</v>
      </c>
      <c r="AG116" s="31">
        <v>245.3288</v>
      </c>
      <c r="AH116" s="45">
        <v>6.927461707</v>
      </c>
      <c r="AI116" s="45">
        <v>35</v>
      </c>
      <c r="AJ116" s="120">
        <v>41.927461710000003</v>
      </c>
      <c r="AK116" s="259">
        <v>1947.6010000000001</v>
      </c>
      <c r="AL116" s="31">
        <v>1702.2719999999999</v>
      </c>
      <c r="AM116" s="31">
        <v>245.3288</v>
      </c>
      <c r="AN116" s="45">
        <v>9.7230344239999997</v>
      </c>
      <c r="AO116" s="45">
        <v>35</v>
      </c>
      <c r="AP116" s="120">
        <v>44.723034419999998</v>
      </c>
      <c r="AQ116" s="259">
        <v>2008.9960000000001</v>
      </c>
      <c r="AR116" s="31">
        <v>1763.6669999999999</v>
      </c>
      <c r="AS116" s="31">
        <v>245.3288</v>
      </c>
      <c r="AT116" s="45">
        <v>12.36803929</v>
      </c>
      <c r="AU116" s="45">
        <v>35</v>
      </c>
      <c r="AV116" s="120">
        <v>47.368039289999999</v>
      </c>
    </row>
    <row r="117" spans="11:48">
      <c r="K117" s="122"/>
      <c r="L117" s="122"/>
      <c r="M117" s="259"/>
      <c r="N117" s="31"/>
      <c r="O117" s="31"/>
      <c r="P117" s="45"/>
      <c r="Q117" s="45"/>
      <c r="R117" s="120"/>
      <c r="S117" s="259"/>
      <c r="T117" s="31"/>
      <c r="U117" s="31"/>
      <c r="V117" s="45"/>
      <c r="W117" s="45"/>
      <c r="X117" s="120"/>
      <c r="Y117" s="259"/>
      <c r="Z117" s="31"/>
      <c r="AA117" s="31"/>
      <c r="AB117" s="45"/>
      <c r="AC117" s="45"/>
      <c r="AD117" s="120"/>
      <c r="AE117" s="259">
        <v>1861.922</v>
      </c>
      <c r="AF117" s="31">
        <v>1611.7070000000001</v>
      </c>
      <c r="AG117" s="31">
        <v>250.21459999999999</v>
      </c>
      <c r="AH117" s="45">
        <v>6.9577714640000003</v>
      </c>
      <c r="AI117" s="45">
        <v>36</v>
      </c>
      <c r="AJ117" s="120">
        <v>42.957771459999996</v>
      </c>
      <c r="AK117" s="259">
        <v>1952.739</v>
      </c>
      <c r="AL117" s="31">
        <v>1702.5250000000001</v>
      </c>
      <c r="AM117" s="31">
        <v>250.21459999999999</v>
      </c>
      <c r="AN117" s="45">
        <v>9.7610502799999992</v>
      </c>
      <c r="AO117" s="45">
        <v>36</v>
      </c>
      <c r="AP117" s="120">
        <v>45.761050279999999</v>
      </c>
      <c r="AQ117" s="259">
        <v>2014.171</v>
      </c>
      <c r="AR117" s="31">
        <v>1763.9559999999999</v>
      </c>
      <c r="AS117" s="31">
        <v>250.21459999999999</v>
      </c>
      <c r="AT117" s="45">
        <v>12.41290757</v>
      </c>
      <c r="AU117" s="45">
        <v>36</v>
      </c>
      <c r="AV117" s="120">
        <v>48.412907570000002</v>
      </c>
    </row>
    <row r="118" spans="11:48">
      <c r="K118" s="122"/>
      <c r="L118" s="122"/>
      <c r="M118" s="259"/>
      <c r="N118" s="31"/>
      <c r="O118" s="31"/>
      <c r="P118" s="45"/>
      <c r="Q118" s="45"/>
      <c r="R118" s="120"/>
      <c r="S118" s="259"/>
      <c r="T118" s="31"/>
      <c r="U118" s="31"/>
      <c r="V118" s="45"/>
      <c r="W118" s="45"/>
      <c r="X118" s="120"/>
      <c r="Y118" s="259"/>
      <c r="Z118" s="31"/>
      <c r="AA118" s="31"/>
      <c r="AB118" s="45"/>
      <c r="AC118" s="45"/>
      <c r="AD118" s="120"/>
      <c r="AE118" s="259">
        <v>1867.395</v>
      </c>
      <c r="AF118" s="31">
        <v>1612.335</v>
      </c>
      <c r="AG118" s="31">
        <v>255.0598</v>
      </c>
      <c r="AH118" s="45">
        <v>6.9876042079999996</v>
      </c>
      <c r="AI118" s="45">
        <v>37</v>
      </c>
      <c r="AJ118" s="120">
        <v>43.987604210000001</v>
      </c>
      <c r="AK118" s="259">
        <v>1957.8009999999999</v>
      </c>
      <c r="AL118" s="31">
        <v>1702.741</v>
      </c>
      <c r="AM118" s="31">
        <v>255.0598</v>
      </c>
      <c r="AN118" s="45">
        <v>9.7984721439999998</v>
      </c>
      <c r="AO118" s="45">
        <v>37</v>
      </c>
      <c r="AP118" s="120">
        <v>46.798472140000001</v>
      </c>
      <c r="AQ118" s="259">
        <v>2019.268</v>
      </c>
      <c r="AR118" s="31">
        <v>1764.2080000000001</v>
      </c>
      <c r="AS118" s="31">
        <v>255.0598</v>
      </c>
      <c r="AT118" s="45">
        <v>12.457079</v>
      </c>
      <c r="AU118" s="45">
        <v>37</v>
      </c>
      <c r="AV118" s="120">
        <v>49.457079</v>
      </c>
    </row>
    <row r="119" spans="11:48">
      <c r="K119" s="122"/>
      <c r="L119" s="122"/>
      <c r="M119" s="259"/>
      <c r="N119" s="31"/>
      <c r="O119" s="31"/>
      <c r="P119" s="45"/>
      <c r="Q119" s="45"/>
      <c r="R119" s="120"/>
      <c r="S119" s="259"/>
      <c r="T119" s="31"/>
      <c r="U119" s="31"/>
      <c r="V119" s="45"/>
      <c r="W119" s="45"/>
      <c r="X119" s="120"/>
      <c r="Y119" s="259"/>
      <c r="Z119" s="31"/>
      <c r="AA119" s="31"/>
      <c r="AB119" s="45"/>
      <c r="AC119" s="45"/>
      <c r="AD119" s="120"/>
      <c r="AE119" s="259">
        <v>1872.7850000000001</v>
      </c>
      <c r="AF119" s="31">
        <v>1612.9190000000001</v>
      </c>
      <c r="AG119" s="31">
        <v>259.86599999999999</v>
      </c>
      <c r="AH119" s="45">
        <v>7.0169875450000001</v>
      </c>
      <c r="AI119" s="45">
        <v>38</v>
      </c>
      <c r="AJ119" s="120">
        <v>45.016987540000002</v>
      </c>
      <c r="AK119" s="259">
        <v>1962.7919999999999</v>
      </c>
      <c r="AL119" s="31">
        <v>1702.9259999999999</v>
      </c>
      <c r="AM119" s="31">
        <v>259.86599999999999</v>
      </c>
      <c r="AN119" s="45">
        <v>9.8353348809999996</v>
      </c>
      <c r="AO119" s="45">
        <v>38</v>
      </c>
      <c r="AP119" s="120">
        <v>47.835334879999998</v>
      </c>
      <c r="AQ119" s="259">
        <v>2024.2919999999999</v>
      </c>
      <c r="AR119" s="31">
        <v>1764.4269999999999</v>
      </c>
      <c r="AS119" s="31">
        <v>259.86599999999999</v>
      </c>
      <c r="AT119" s="45">
        <v>12.50059489</v>
      </c>
      <c r="AU119" s="45">
        <v>38</v>
      </c>
      <c r="AV119" s="120">
        <v>50.500594890000002</v>
      </c>
    </row>
    <row r="120" spans="11:48">
      <c r="K120" s="122"/>
      <c r="L120" s="122"/>
      <c r="M120" s="259"/>
      <c r="N120" s="31"/>
      <c r="O120" s="31"/>
      <c r="P120" s="45"/>
      <c r="Q120" s="45"/>
      <c r="R120" s="120"/>
      <c r="S120" s="259"/>
      <c r="T120" s="31"/>
      <c r="U120" s="31"/>
      <c r="V120" s="45"/>
      <c r="W120" s="45"/>
      <c r="X120" s="120"/>
      <c r="Y120" s="259"/>
      <c r="Z120" s="31"/>
      <c r="AA120" s="31"/>
      <c r="AB120" s="45"/>
      <c r="AC120" s="45"/>
      <c r="AD120" s="120"/>
      <c r="AE120" s="259">
        <v>1878.098</v>
      </c>
      <c r="AF120" s="31">
        <v>1613.4639999999999</v>
      </c>
      <c r="AG120" s="31">
        <v>264.6343</v>
      </c>
      <c r="AH120" s="45">
        <v>7.0459466510000004</v>
      </c>
      <c r="AI120" s="45">
        <v>39</v>
      </c>
      <c r="AJ120" s="120">
        <v>46.045946649999998</v>
      </c>
      <c r="AK120" s="259">
        <v>1967.7149999999999</v>
      </c>
      <c r="AL120" s="31">
        <v>1703.0809999999999</v>
      </c>
      <c r="AM120" s="31">
        <v>264.6343</v>
      </c>
      <c r="AN120" s="45">
        <v>9.8716702460000008</v>
      </c>
      <c r="AO120" s="45">
        <v>39</v>
      </c>
      <c r="AP120" s="120">
        <v>48.871670250000001</v>
      </c>
      <c r="AQ120" s="259">
        <v>2029.248</v>
      </c>
      <c r="AR120" s="31">
        <v>1764.614</v>
      </c>
      <c r="AS120" s="31">
        <v>264.6343</v>
      </c>
      <c r="AT120" s="45">
        <v>12.54349285</v>
      </c>
      <c r="AU120" s="45">
        <v>39</v>
      </c>
      <c r="AV120" s="120">
        <v>51.54349285</v>
      </c>
    </row>
    <row r="121" spans="11:48">
      <c r="K121" s="122"/>
      <c r="L121" s="122"/>
      <c r="M121" s="259"/>
      <c r="N121" s="31"/>
      <c r="O121" s="31"/>
      <c r="P121" s="45"/>
      <c r="Q121" s="45"/>
      <c r="R121" s="120"/>
      <c r="S121" s="259"/>
      <c r="T121" s="31"/>
      <c r="U121" s="31"/>
      <c r="V121" s="45"/>
      <c r="W121" s="45"/>
      <c r="X121" s="120"/>
      <c r="Y121" s="259"/>
      <c r="Z121" s="31"/>
      <c r="AA121" s="31"/>
      <c r="AB121" s="45"/>
      <c r="AC121" s="45"/>
      <c r="AD121" s="120"/>
      <c r="AE121" s="259">
        <v>1883.337</v>
      </c>
      <c r="AF121" s="31">
        <v>1613.971</v>
      </c>
      <c r="AG121" s="31">
        <v>269.36610000000002</v>
      </c>
      <c r="AH121" s="45">
        <v>7.0745045500000003</v>
      </c>
      <c r="AI121" s="45">
        <v>40</v>
      </c>
      <c r="AJ121" s="120">
        <v>47.07450455</v>
      </c>
      <c r="AK121" s="259">
        <v>1972.575</v>
      </c>
      <c r="AL121" s="31">
        <v>1703.2090000000001</v>
      </c>
      <c r="AM121" s="31">
        <v>269.36610000000002</v>
      </c>
      <c r="AN121" s="45">
        <v>9.9075072449999997</v>
      </c>
      <c r="AO121" s="45">
        <v>40</v>
      </c>
      <c r="AP121" s="120">
        <v>49.907507240000001</v>
      </c>
      <c r="AQ121" s="259">
        <v>2034.1389999999999</v>
      </c>
      <c r="AR121" s="31">
        <v>1764.7729999999999</v>
      </c>
      <c r="AS121" s="31">
        <v>269.36610000000002</v>
      </c>
      <c r="AT121" s="45">
        <v>12.585807190000001</v>
      </c>
      <c r="AU121" s="45">
        <v>40</v>
      </c>
      <c r="AV121" s="120">
        <v>52.585807189999997</v>
      </c>
    </row>
    <row r="122" spans="11:48">
      <c r="K122" s="122"/>
      <c r="L122" s="122"/>
      <c r="M122" s="259"/>
      <c r="N122" s="31"/>
      <c r="O122" s="31"/>
      <c r="P122" s="45"/>
      <c r="Q122" s="45"/>
      <c r="R122" s="120"/>
      <c r="S122" s="259"/>
      <c r="T122" s="31"/>
      <c r="U122" s="31"/>
      <c r="V122" s="45"/>
      <c r="W122" s="45"/>
      <c r="X122" s="120"/>
      <c r="Y122" s="259"/>
      <c r="Z122" s="31"/>
      <c r="AA122" s="31"/>
      <c r="AB122" s="45"/>
      <c r="AC122" s="45"/>
      <c r="AD122" s="120"/>
      <c r="AE122" s="259">
        <v>1888.508</v>
      </c>
      <c r="AF122" s="31">
        <v>1614.4449999999999</v>
      </c>
      <c r="AG122" s="31">
        <v>274.0625</v>
      </c>
      <c r="AH122" s="45">
        <v>7.1026823459999999</v>
      </c>
      <c r="AI122" s="45">
        <v>41</v>
      </c>
      <c r="AJ122" s="120">
        <v>48.102682350000002</v>
      </c>
      <c r="AK122" s="259">
        <v>1977.375</v>
      </c>
      <c r="AL122" s="31">
        <v>1703.3130000000001</v>
      </c>
      <c r="AM122" s="31">
        <v>274.0625</v>
      </c>
      <c r="AN122" s="45">
        <v>9.942872436</v>
      </c>
      <c r="AO122" s="45">
        <v>41</v>
      </c>
      <c r="AP122" s="120">
        <v>50.942872440000002</v>
      </c>
      <c r="AQ122" s="259">
        <v>2038.9690000000001</v>
      </c>
      <c r="AR122" s="31">
        <v>1764.9069999999999</v>
      </c>
      <c r="AS122" s="31">
        <v>274.0625</v>
      </c>
      <c r="AT122" s="45">
        <v>12.62756933</v>
      </c>
      <c r="AU122" s="45">
        <v>41</v>
      </c>
      <c r="AV122" s="120">
        <v>53.62756933</v>
      </c>
    </row>
    <row r="123" spans="11:48">
      <c r="K123" s="123"/>
      <c r="L123" s="122"/>
      <c r="M123" s="259"/>
      <c r="N123" s="31"/>
      <c r="O123" s="31"/>
      <c r="P123" s="45"/>
      <c r="Q123" s="45"/>
      <c r="R123" s="120"/>
      <c r="S123" s="259"/>
      <c r="T123" s="31"/>
      <c r="U123" s="31"/>
      <c r="V123" s="45"/>
      <c r="W123" s="45"/>
      <c r="X123" s="120"/>
      <c r="Y123" s="259"/>
      <c r="Z123" s="31"/>
      <c r="AA123" s="31"/>
      <c r="AB123" s="45"/>
      <c r="AC123" s="45"/>
      <c r="AD123" s="120"/>
      <c r="AE123" s="259">
        <v>1893.6130000000001</v>
      </c>
      <c r="AF123" s="31">
        <v>1614.8879999999999</v>
      </c>
      <c r="AG123" s="31">
        <v>278.72469999999998</v>
      </c>
      <c r="AH123" s="45">
        <v>7.1304994329999998</v>
      </c>
      <c r="AI123" s="45">
        <v>42</v>
      </c>
      <c r="AJ123" s="120">
        <v>49.13049943</v>
      </c>
      <c r="AK123" s="259">
        <v>1982.1189999999999</v>
      </c>
      <c r="AL123" s="31">
        <v>1703.395</v>
      </c>
      <c r="AM123" s="31">
        <v>278.72469999999998</v>
      </c>
      <c r="AN123" s="45">
        <v>9.9777901999999994</v>
      </c>
      <c r="AO123" s="45">
        <v>42</v>
      </c>
      <c r="AP123" s="120">
        <v>51.977790200000001</v>
      </c>
      <c r="AQ123" s="259">
        <v>2043.742</v>
      </c>
      <c r="AR123" s="31">
        <v>1765.0170000000001</v>
      </c>
      <c r="AS123" s="31">
        <v>278.72469999999998</v>
      </c>
      <c r="AT123" s="45">
        <v>12.66880806</v>
      </c>
      <c r="AU123" s="45">
        <v>42</v>
      </c>
      <c r="AV123" s="120">
        <v>54.668808060000003</v>
      </c>
    </row>
    <row r="124" spans="11:48">
      <c r="K124" s="123"/>
      <c r="L124" s="122"/>
      <c r="M124" s="259"/>
      <c r="N124" s="31"/>
      <c r="O124" s="31"/>
      <c r="P124" s="45"/>
      <c r="Q124" s="45"/>
      <c r="R124" s="120"/>
      <c r="S124" s="259"/>
      <c r="T124" s="31"/>
      <c r="U124" s="31"/>
      <c r="V124" s="45"/>
      <c r="W124" s="45"/>
      <c r="X124" s="120"/>
      <c r="Y124" s="259"/>
      <c r="Z124" s="31"/>
      <c r="AA124" s="31"/>
      <c r="AB124" s="45"/>
      <c r="AC124" s="45"/>
      <c r="AD124" s="120"/>
      <c r="AE124" s="259">
        <v>1898.6559999999999</v>
      </c>
      <c r="AF124" s="31">
        <v>1615.3019999999999</v>
      </c>
      <c r="AG124" s="31">
        <v>283.3537</v>
      </c>
      <c r="AH124" s="45">
        <v>7.1579736719999998</v>
      </c>
      <c r="AI124" s="45">
        <v>43</v>
      </c>
      <c r="AJ124" s="120">
        <v>50.157973669999997</v>
      </c>
      <c r="AK124" s="259">
        <v>1986.81</v>
      </c>
      <c r="AL124" s="31">
        <v>1703.4559999999999</v>
      </c>
      <c r="AM124" s="31">
        <v>283.3537</v>
      </c>
      <c r="AN124" s="45">
        <v>10.01228296</v>
      </c>
      <c r="AO124" s="45">
        <v>43</v>
      </c>
      <c r="AP124" s="120">
        <v>53.01228296</v>
      </c>
      <c r="AQ124" s="259">
        <v>2048.46</v>
      </c>
      <c r="AR124" s="31">
        <v>1765.107</v>
      </c>
      <c r="AS124" s="31">
        <v>283.3537</v>
      </c>
      <c r="AT124" s="45">
        <v>12.709549859999999</v>
      </c>
      <c r="AU124" s="45">
        <v>43</v>
      </c>
      <c r="AV124" s="120">
        <v>55.709549860000003</v>
      </c>
    </row>
    <row r="125" spans="11:48">
      <c r="K125" s="123"/>
      <c r="L125" s="122"/>
      <c r="M125" s="259"/>
      <c r="N125" s="31"/>
      <c r="O125" s="31"/>
      <c r="P125" s="45"/>
      <c r="Q125" s="45"/>
      <c r="R125" s="120"/>
      <c r="S125" s="259"/>
      <c r="T125" s="31"/>
      <c r="U125" s="31"/>
      <c r="V125" s="45"/>
      <c r="W125" s="45"/>
      <c r="X125" s="120"/>
      <c r="Y125" s="259"/>
      <c r="Z125" s="31"/>
      <c r="AA125" s="31"/>
      <c r="AB125" s="45"/>
      <c r="AC125" s="45"/>
      <c r="AD125" s="120"/>
      <c r="AE125" s="259">
        <v>1903.64</v>
      </c>
      <c r="AF125" s="31">
        <v>1615.69</v>
      </c>
      <c r="AG125" s="31">
        <v>287.9504</v>
      </c>
      <c r="AH125" s="45">
        <v>7.1851215479999997</v>
      </c>
      <c r="AI125" s="45">
        <v>44</v>
      </c>
      <c r="AJ125" s="120">
        <v>51.185121549999998</v>
      </c>
      <c r="AK125" s="259">
        <v>1991.4490000000001</v>
      </c>
      <c r="AL125" s="31">
        <v>1703.499</v>
      </c>
      <c r="AM125" s="31">
        <v>287.9504</v>
      </c>
      <c r="AN125" s="45">
        <v>10.046371410000001</v>
      </c>
      <c r="AO125" s="45">
        <v>44</v>
      </c>
      <c r="AP125" s="120">
        <v>54.046371409999999</v>
      </c>
      <c r="AQ125" s="259">
        <v>2053.127</v>
      </c>
      <c r="AR125" s="31">
        <v>1765.1759999999999</v>
      </c>
      <c r="AS125" s="31">
        <v>287.9504</v>
      </c>
      <c r="AT125" s="45">
        <v>12.749819110000001</v>
      </c>
      <c r="AU125" s="45">
        <v>44</v>
      </c>
      <c r="AV125" s="120">
        <v>56.749819109999997</v>
      </c>
    </row>
    <row r="126" spans="11:48">
      <c r="K126" s="123"/>
      <c r="L126" s="122"/>
      <c r="M126" s="259"/>
      <c r="N126" s="31"/>
      <c r="O126" s="31"/>
      <c r="P126" s="45"/>
      <c r="Q126" s="45"/>
      <c r="R126" s="120"/>
      <c r="S126" s="259"/>
      <c r="T126" s="31"/>
      <c r="U126" s="31"/>
      <c r="V126" s="45"/>
      <c r="W126" s="45"/>
      <c r="X126" s="120"/>
      <c r="Y126" s="259"/>
      <c r="Z126" s="31"/>
      <c r="AA126" s="31"/>
      <c r="AB126" s="45"/>
      <c r="AC126" s="45"/>
      <c r="AD126" s="120"/>
      <c r="AE126" s="259">
        <v>1908.568</v>
      </c>
      <c r="AF126" s="31">
        <v>1616.0519999999999</v>
      </c>
      <c r="AG126" s="31">
        <v>292.51600000000002</v>
      </c>
      <c r="AH126" s="45">
        <v>7.2119583089999999</v>
      </c>
      <c r="AI126" s="45">
        <v>45</v>
      </c>
      <c r="AJ126" s="120">
        <v>52.21195831</v>
      </c>
      <c r="AK126" s="259">
        <v>1996.0409999999999</v>
      </c>
      <c r="AL126" s="31">
        <v>1703.5250000000001</v>
      </c>
      <c r="AM126" s="31">
        <v>292.51600000000002</v>
      </c>
      <c r="AN126" s="45">
        <v>10.080074639999999</v>
      </c>
      <c r="AO126" s="45">
        <v>45</v>
      </c>
      <c r="AP126" s="120">
        <v>55.080074639999999</v>
      </c>
      <c r="AQ126" s="259">
        <v>2057.7440000000001</v>
      </c>
      <c r="AR126" s="31">
        <v>1765.2280000000001</v>
      </c>
      <c r="AS126" s="31">
        <v>292.51600000000002</v>
      </c>
      <c r="AT126" s="45">
        <v>12.789638350000001</v>
      </c>
      <c r="AU126" s="45">
        <v>45</v>
      </c>
      <c r="AV126" s="120">
        <v>57.789638349999997</v>
      </c>
    </row>
    <row r="127" spans="11:48">
      <c r="K127" s="123"/>
      <c r="L127" s="123"/>
      <c r="M127" s="259"/>
      <c r="N127" s="31"/>
      <c r="O127" s="31"/>
      <c r="P127" s="45"/>
      <c r="Q127" s="45"/>
      <c r="R127" s="120"/>
      <c r="S127" s="259"/>
      <c r="T127" s="31"/>
      <c r="U127" s="31"/>
      <c r="V127" s="45"/>
      <c r="W127" s="45"/>
      <c r="X127" s="120"/>
      <c r="Y127" s="259"/>
      <c r="Z127" s="31"/>
      <c r="AA127" s="31"/>
      <c r="AB127" s="45"/>
      <c r="AC127" s="45"/>
      <c r="AD127" s="120"/>
      <c r="AE127" s="259">
        <v>1913.443</v>
      </c>
      <c r="AF127" s="31">
        <v>1616.3920000000001</v>
      </c>
      <c r="AG127" s="31">
        <v>297.05119999999999</v>
      </c>
      <c r="AH127" s="45">
        <v>7.2384980859999999</v>
      </c>
      <c r="AI127" s="45">
        <v>46</v>
      </c>
      <c r="AJ127" s="120">
        <v>53.23849809</v>
      </c>
      <c r="AK127" s="259">
        <v>2000.587</v>
      </c>
      <c r="AL127" s="31">
        <v>1703.5360000000001</v>
      </c>
      <c r="AM127" s="31">
        <v>297.05119999999999</v>
      </c>
      <c r="AN127" s="45">
        <v>10.11341036</v>
      </c>
      <c r="AO127" s="45">
        <v>46</v>
      </c>
      <c r="AP127" s="120">
        <v>56.113410360000003</v>
      </c>
      <c r="AQ127" s="259">
        <v>2062.3150000000001</v>
      </c>
      <c r="AR127" s="31">
        <v>1765.2639999999999</v>
      </c>
      <c r="AS127" s="31">
        <v>297.05119999999999</v>
      </c>
      <c r="AT127" s="45">
        <v>12.829028409999999</v>
      </c>
      <c r="AU127" s="45">
        <v>46</v>
      </c>
      <c r="AV127" s="120">
        <v>58.829028409999999</v>
      </c>
    </row>
    <row r="128" spans="11:48">
      <c r="K128" s="123"/>
      <c r="L128" s="123"/>
      <c r="M128" s="259"/>
      <c r="N128" s="31"/>
      <c r="O128" s="31"/>
      <c r="P128" s="45"/>
      <c r="Q128" s="45"/>
      <c r="R128" s="120"/>
      <c r="S128" s="259"/>
      <c r="T128" s="31"/>
      <c r="U128" s="31"/>
      <c r="V128" s="45"/>
      <c r="W128" s="45"/>
      <c r="X128" s="120"/>
      <c r="Y128" s="259"/>
      <c r="Z128" s="31"/>
      <c r="AA128" s="31"/>
      <c r="AB128" s="45"/>
      <c r="AC128" s="45"/>
      <c r="AD128" s="120"/>
      <c r="AE128" s="259">
        <v>1918.2670000000001</v>
      </c>
      <c r="AF128" s="31">
        <v>1616.71</v>
      </c>
      <c r="AG128" s="31">
        <v>301.55700000000002</v>
      </c>
      <c r="AH128" s="45">
        <v>7.2647539979999998</v>
      </c>
      <c r="AI128" s="45">
        <v>47</v>
      </c>
      <c r="AJ128" s="120">
        <v>54.264754000000003</v>
      </c>
      <c r="AK128" s="259">
        <v>2005.09</v>
      </c>
      <c r="AL128" s="31">
        <v>1703.5329999999999</v>
      </c>
      <c r="AM128" s="31">
        <v>301.55700000000002</v>
      </c>
      <c r="AN128" s="45">
        <v>10.146394969999999</v>
      </c>
      <c r="AO128" s="45">
        <v>47</v>
      </c>
      <c r="AP128" s="120">
        <v>57.146394970000003</v>
      </c>
      <c r="AQ128" s="259">
        <v>2066.8409999999999</v>
      </c>
      <c r="AR128" s="31">
        <v>1765.2840000000001</v>
      </c>
      <c r="AS128" s="31">
        <v>301.55700000000002</v>
      </c>
      <c r="AT128" s="45">
        <v>12.8680086</v>
      </c>
      <c r="AU128" s="45">
        <v>47</v>
      </c>
      <c r="AV128" s="120">
        <v>59.868008600000003</v>
      </c>
    </row>
    <row r="129" spans="11:48">
      <c r="K129" s="123"/>
      <c r="L129" s="123"/>
      <c r="M129" s="259"/>
      <c r="N129" s="31"/>
      <c r="O129" s="31"/>
      <c r="P129" s="45"/>
      <c r="Q129" s="45"/>
      <c r="R129" s="120"/>
      <c r="S129" s="259"/>
      <c r="T129" s="31"/>
      <c r="U129" s="31"/>
      <c r="V129" s="45"/>
      <c r="W129" s="45"/>
      <c r="X129" s="120"/>
      <c r="Y129" s="259"/>
      <c r="Z129" s="31"/>
      <c r="AA129" s="31"/>
      <c r="AB129" s="45"/>
      <c r="AC129" s="45"/>
      <c r="AD129" s="120"/>
      <c r="AE129" s="259">
        <v>1923.0419999999999</v>
      </c>
      <c r="AF129" s="31">
        <v>1617.009</v>
      </c>
      <c r="AG129" s="31">
        <v>306.03410000000002</v>
      </c>
      <c r="AH129" s="45">
        <v>7.2907382500000004</v>
      </c>
      <c r="AI129" s="45">
        <v>48</v>
      </c>
      <c r="AJ129" s="120">
        <v>55.290738249999997</v>
      </c>
      <c r="AK129" s="259">
        <v>2009.55</v>
      </c>
      <c r="AL129" s="31">
        <v>1703.5160000000001</v>
      </c>
      <c r="AM129" s="31">
        <v>306.03410000000002</v>
      </c>
      <c r="AN129" s="45">
        <v>10.179043719999999</v>
      </c>
      <c r="AO129" s="45">
        <v>48</v>
      </c>
      <c r="AP129" s="120">
        <v>58.179043720000003</v>
      </c>
      <c r="AQ129" s="259">
        <v>2071.3249999999998</v>
      </c>
      <c r="AR129" s="31">
        <v>1765.2909999999999</v>
      </c>
      <c r="AS129" s="31">
        <v>306.03410000000002</v>
      </c>
      <c r="AT129" s="45">
        <v>12.90659688</v>
      </c>
      <c r="AU129" s="45">
        <v>48</v>
      </c>
      <c r="AV129" s="120">
        <v>60.906596880000002</v>
      </c>
    </row>
    <row r="130" spans="11:48">
      <c r="K130" s="123"/>
      <c r="L130" s="123"/>
      <c r="M130" s="259"/>
      <c r="N130" s="31"/>
      <c r="O130" s="31"/>
      <c r="P130" s="45"/>
      <c r="Q130" s="45"/>
      <c r="R130" s="120"/>
      <c r="S130" s="259"/>
      <c r="T130" s="31"/>
      <c r="U130" s="31"/>
      <c r="V130" s="45"/>
      <c r="W130" s="45"/>
      <c r="X130" s="120"/>
      <c r="Y130" s="259"/>
      <c r="Z130" s="31"/>
      <c r="AA130" s="31"/>
      <c r="AB130" s="45"/>
      <c r="AC130" s="45"/>
      <c r="AD130" s="120"/>
      <c r="AE130" s="259">
        <v>1927.771</v>
      </c>
      <c r="AF130" s="31">
        <v>1617.288</v>
      </c>
      <c r="AG130" s="31">
        <v>310.48320000000001</v>
      </c>
      <c r="AH130" s="45">
        <v>7.3164622110000002</v>
      </c>
      <c r="AI130" s="45">
        <v>49</v>
      </c>
      <c r="AJ130" s="120">
        <v>56.316462209999997</v>
      </c>
      <c r="AK130" s="259">
        <v>2013.971</v>
      </c>
      <c r="AL130" s="31">
        <v>1703.4880000000001</v>
      </c>
      <c r="AM130" s="31">
        <v>310.48320000000001</v>
      </c>
      <c r="AN130" s="45">
        <v>10.21137081</v>
      </c>
      <c r="AO130" s="45">
        <v>49</v>
      </c>
      <c r="AP130" s="120">
        <v>59.211370809999998</v>
      </c>
      <c r="AQ130" s="259">
        <v>2075.768</v>
      </c>
      <c r="AR130" s="31">
        <v>1765.2850000000001</v>
      </c>
      <c r="AS130" s="31">
        <v>310.48320000000001</v>
      </c>
      <c r="AT130" s="45">
        <v>12.944809920000001</v>
      </c>
      <c r="AU130" s="45">
        <v>49</v>
      </c>
      <c r="AV130" s="120">
        <v>61.944809919999997</v>
      </c>
    </row>
    <row r="131" spans="11:48">
      <c r="K131" s="123"/>
      <c r="L131" s="123"/>
      <c r="M131" s="259"/>
      <c r="N131" s="31"/>
      <c r="O131" s="31"/>
      <c r="P131" s="45"/>
      <c r="Q131" s="45"/>
      <c r="R131" s="120"/>
      <c r="S131" s="259"/>
      <c r="T131" s="31"/>
      <c r="U131" s="31"/>
      <c r="V131" s="45"/>
      <c r="W131" s="45"/>
      <c r="X131" s="120"/>
      <c r="Y131" s="259"/>
      <c r="Z131" s="31"/>
      <c r="AA131" s="31"/>
      <c r="AB131" s="45"/>
      <c r="AC131" s="45"/>
      <c r="AD131" s="120"/>
      <c r="AE131" s="259">
        <v>1932.4559999999999</v>
      </c>
      <c r="AF131" s="31">
        <v>1617.55</v>
      </c>
      <c r="AG131" s="31">
        <v>314.90519999999998</v>
      </c>
      <c r="AH131" s="45">
        <v>7.3419364969999998</v>
      </c>
      <c r="AI131" s="45">
        <v>50</v>
      </c>
      <c r="AJ131" s="120">
        <v>57.341936500000003</v>
      </c>
      <c r="AK131" s="259">
        <v>2018.354</v>
      </c>
      <c r="AL131" s="31">
        <v>1703.4490000000001</v>
      </c>
      <c r="AM131" s="31">
        <v>314.90519999999998</v>
      </c>
      <c r="AN131" s="45">
        <v>10.243389479999999</v>
      </c>
      <c r="AO131" s="45">
        <v>50</v>
      </c>
      <c r="AP131" s="120">
        <v>60.243389479999998</v>
      </c>
      <c r="AQ131" s="259">
        <v>2080.172</v>
      </c>
      <c r="AR131" s="31">
        <v>1765.2670000000001</v>
      </c>
      <c r="AS131" s="31">
        <v>314.90519999999998</v>
      </c>
      <c r="AT131" s="45">
        <v>12.982663280000001</v>
      </c>
      <c r="AU131" s="45">
        <v>50</v>
      </c>
      <c r="AV131" s="120">
        <v>62.982663279999997</v>
      </c>
    </row>
    <row r="132" spans="11:48">
      <c r="K132" s="123"/>
      <c r="L132" s="123"/>
      <c r="M132" s="259"/>
      <c r="N132" s="31"/>
      <c r="O132" s="31"/>
      <c r="P132" s="45"/>
      <c r="Q132" s="45"/>
      <c r="R132" s="120"/>
      <c r="S132" s="259"/>
      <c r="T132" s="31"/>
      <c r="U132" s="31"/>
      <c r="V132" s="45"/>
      <c r="W132" s="45"/>
      <c r="X132" s="120"/>
      <c r="Y132" s="259"/>
      <c r="Z132" s="31"/>
      <c r="AA132" s="31"/>
      <c r="AB132" s="45"/>
      <c r="AC132" s="45"/>
      <c r="AD132" s="120"/>
      <c r="AE132" s="259">
        <v>1937.097</v>
      </c>
      <c r="AF132" s="31">
        <v>1617.796</v>
      </c>
      <c r="AG132" s="31">
        <v>319.30079999999998</v>
      </c>
      <c r="AH132" s="45">
        <v>7.3671710279999996</v>
      </c>
      <c r="AI132" s="45">
        <v>51</v>
      </c>
      <c r="AJ132" s="120">
        <v>58.367171030000002</v>
      </c>
      <c r="AK132" s="259">
        <v>2022.7</v>
      </c>
      <c r="AL132" s="31">
        <v>1703.4</v>
      </c>
      <c r="AM132" s="31">
        <v>319.30079999999998</v>
      </c>
      <c r="AN132" s="45">
        <v>10.275112099999999</v>
      </c>
      <c r="AO132" s="45">
        <v>51</v>
      </c>
      <c r="AP132" s="120">
        <v>61.275112100000001</v>
      </c>
      <c r="AQ132" s="259">
        <v>2084.5390000000002</v>
      </c>
      <c r="AR132" s="31">
        <v>1765.2380000000001</v>
      </c>
      <c r="AS132" s="31">
        <v>319.30079999999998</v>
      </c>
      <c r="AT132" s="45">
        <v>13.020171489999999</v>
      </c>
      <c r="AU132" s="45">
        <v>51</v>
      </c>
      <c r="AV132" s="120">
        <v>64.020171489999996</v>
      </c>
    </row>
    <row r="133" spans="11:48">
      <c r="K133" s="123"/>
      <c r="L133" s="123"/>
      <c r="M133" s="259"/>
      <c r="N133" s="31"/>
      <c r="O133" s="31"/>
      <c r="P133" s="45"/>
      <c r="Q133" s="45"/>
      <c r="R133" s="120"/>
      <c r="S133" s="259"/>
      <c r="T133" s="31"/>
      <c r="U133" s="31"/>
      <c r="V133" s="45"/>
      <c r="W133" s="45"/>
      <c r="X133" s="120"/>
      <c r="Y133" s="259"/>
      <c r="Z133" s="31"/>
      <c r="AA133" s="31"/>
      <c r="AB133" s="45"/>
      <c r="AC133" s="45"/>
      <c r="AD133" s="120"/>
      <c r="AE133" s="259">
        <v>1941.6980000000001</v>
      </c>
      <c r="AF133" s="31">
        <v>1618.027</v>
      </c>
      <c r="AG133" s="31">
        <v>323.67059999999998</v>
      </c>
      <c r="AH133" s="45">
        <v>7.3921750939999997</v>
      </c>
      <c r="AI133" s="45">
        <v>52</v>
      </c>
      <c r="AJ133" s="120">
        <v>59.392175090000002</v>
      </c>
      <c r="AK133" s="259">
        <v>2027.0119999999999</v>
      </c>
      <c r="AL133" s="31">
        <v>1703.3409999999999</v>
      </c>
      <c r="AM133" s="31">
        <v>323.67059999999998</v>
      </c>
      <c r="AN133" s="45">
        <v>10.30655024</v>
      </c>
      <c r="AO133" s="45">
        <v>52</v>
      </c>
      <c r="AP133" s="120">
        <v>62.30655024</v>
      </c>
      <c r="AQ133" s="259">
        <v>2088.8710000000001</v>
      </c>
      <c r="AR133" s="31">
        <v>1765.2</v>
      </c>
      <c r="AS133" s="31">
        <v>323.67059999999998</v>
      </c>
      <c r="AT133" s="45">
        <v>13.05734812</v>
      </c>
      <c r="AU133" s="45">
        <v>52</v>
      </c>
      <c r="AV133" s="120">
        <v>65.05734812</v>
      </c>
    </row>
    <row r="134" spans="11:48">
      <c r="K134" s="123"/>
      <c r="L134" s="123"/>
      <c r="M134" s="259"/>
      <c r="N134" s="31"/>
      <c r="O134" s="31"/>
      <c r="P134" s="45"/>
      <c r="Q134" s="45"/>
      <c r="R134" s="120"/>
      <c r="S134" s="259"/>
      <c r="T134" s="31"/>
      <c r="U134" s="31"/>
      <c r="V134" s="45"/>
      <c r="W134" s="45"/>
      <c r="X134" s="120"/>
      <c r="Y134" s="259"/>
      <c r="Z134" s="31"/>
      <c r="AA134" s="31"/>
      <c r="AB134" s="45"/>
      <c r="AC134" s="45"/>
      <c r="AD134" s="120"/>
      <c r="AE134" s="259">
        <v>1946.259</v>
      </c>
      <c r="AF134" s="31">
        <v>1618.2439999999999</v>
      </c>
      <c r="AG134" s="31">
        <v>328.01519999999999</v>
      </c>
      <c r="AH134" s="45">
        <v>7.4169574039999997</v>
      </c>
      <c r="AI134" s="45">
        <v>53</v>
      </c>
      <c r="AJ134" s="120">
        <v>60.416957400000001</v>
      </c>
      <c r="AK134" s="259">
        <v>2031.29</v>
      </c>
      <c r="AL134" s="31">
        <v>1703.2739999999999</v>
      </c>
      <c r="AM134" s="31">
        <v>328.01519999999999</v>
      </c>
      <c r="AN134" s="45">
        <v>10.33771475</v>
      </c>
      <c r="AO134" s="45">
        <v>53</v>
      </c>
      <c r="AP134" s="120">
        <v>63.337714750000004</v>
      </c>
      <c r="AQ134" s="259">
        <v>2093.1680000000001</v>
      </c>
      <c r="AR134" s="31">
        <v>1765.153</v>
      </c>
      <c r="AS134" s="31">
        <v>328.01519999999999</v>
      </c>
      <c r="AT134" s="45">
        <v>13.094205880000001</v>
      </c>
      <c r="AU134" s="45">
        <v>53</v>
      </c>
      <c r="AV134" s="120">
        <v>66.094205880000004</v>
      </c>
    </row>
    <row r="135" spans="11:48">
      <c r="K135" s="123"/>
      <c r="L135" s="123"/>
      <c r="M135" s="259"/>
      <c r="N135" s="31"/>
      <c r="O135" s="31"/>
      <c r="P135" s="45"/>
      <c r="Q135" s="45"/>
      <c r="R135" s="120"/>
      <c r="S135" s="259"/>
      <c r="T135" s="31"/>
      <c r="U135" s="31"/>
      <c r="V135" s="45"/>
      <c r="W135" s="45"/>
      <c r="X135" s="120"/>
      <c r="Y135" s="259"/>
      <c r="Z135" s="31"/>
      <c r="AA135" s="31"/>
      <c r="AB135" s="45"/>
      <c r="AC135" s="45"/>
      <c r="AD135" s="120"/>
      <c r="AE135" s="259">
        <v>1950.7819999999999</v>
      </c>
      <c r="AF135" s="31">
        <v>1618.4469999999999</v>
      </c>
      <c r="AG135" s="31">
        <v>332.33539999999999</v>
      </c>
      <c r="AH135" s="45">
        <v>7.4415261370000003</v>
      </c>
      <c r="AI135" s="45">
        <v>54</v>
      </c>
      <c r="AJ135" s="120">
        <v>61.441526140000001</v>
      </c>
      <c r="AK135" s="259">
        <v>2035.5350000000001</v>
      </c>
      <c r="AL135" s="31">
        <v>1703.2</v>
      </c>
      <c r="AM135" s="31">
        <v>332.33539999999999</v>
      </c>
      <c r="AN135" s="45">
        <v>10.368615780000001</v>
      </c>
      <c r="AO135" s="45">
        <v>54</v>
      </c>
      <c r="AP135" s="120">
        <v>64.368615779999999</v>
      </c>
      <c r="AQ135" s="259">
        <v>2097.4319999999998</v>
      </c>
      <c r="AR135" s="31">
        <v>1765.097</v>
      </c>
      <c r="AS135" s="31">
        <v>332.33539999999999</v>
      </c>
      <c r="AT135" s="45">
        <v>13.130756699999999</v>
      </c>
      <c r="AU135" s="45">
        <v>54</v>
      </c>
      <c r="AV135" s="120">
        <v>67.130756700000006</v>
      </c>
    </row>
    <row r="136" spans="11:48">
      <c r="K136" s="123"/>
      <c r="L136" s="123"/>
      <c r="M136" s="259"/>
      <c r="N136" s="31"/>
      <c r="O136" s="31"/>
      <c r="P136" s="45"/>
      <c r="Q136" s="45"/>
      <c r="R136" s="120"/>
      <c r="S136" s="259"/>
      <c r="T136" s="31"/>
      <c r="U136" s="31"/>
      <c r="V136" s="45"/>
      <c r="W136" s="45"/>
      <c r="X136" s="120"/>
      <c r="Y136" s="259"/>
      <c r="Z136" s="31"/>
      <c r="AA136" s="31"/>
      <c r="AB136" s="45"/>
      <c r="AC136" s="45"/>
      <c r="AD136" s="120"/>
      <c r="AE136" s="259">
        <v>1955.269</v>
      </c>
      <c r="AF136" s="31">
        <v>1618.6379999999999</v>
      </c>
      <c r="AG136" s="31">
        <v>336.63150000000002</v>
      </c>
      <c r="AH136" s="45">
        <v>7.4658889840000002</v>
      </c>
      <c r="AI136" s="45">
        <v>55</v>
      </c>
      <c r="AJ136" s="120">
        <v>62.465888980000003</v>
      </c>
      <c r="AK136" s="259">
        <v>2039.749</v>
      </c>
      <c r="AL136" s="31">
        <v>1703.1179999999999</v>
      </c>
      <c r="AM136" s="31">
        <v>336.63150000000002</v>
      </c>
      <c r="AN136" s="45">
        <v>10.3992629</v>
      </c>
      <c r="AO136" s="45">
        <v>55</v>
      </c>
      <c r="AP136" s="120">
        <v>65.399262899999997</v>
      </c>
      <c r="AQ136" s="259">
        <v>2101.665</v>
      </c>
      <c r="AR136" s="31">
        <v>1765.0329999999999</v>
      </c>
      <c r="AS136" s="31">
        <v>336.63150000000002</v>
      </c>
      <c r="AT136" s="45">
        <v>13.16701177</v>
      </c>
      <c r="AU136" s="45">
        <v>55</v>
      </c>
      <c r="AV136" s="120">
        <v>68.167011770000002</v>
      </c>
    </row>
    <row r="137" spans="11:48">
      <c r="K137" s="123"/>
      <c r="L137" s="123"/>
      <c r="M137" s="259"/>
      <c r="N137" s="31"/>
      <c r="O137" s="31"/>
      <c r="P137" s="45"/>
      <c r="Q137" s="45"/>
      <c r="R137" s="120"/>
      <c r="S137" s="259"/>
      <c r="T137" s="31"/>
      <c r="U137" s="31"/>
      <c r="V137" s="45"/>
      <c r="W137" s="45"/>
      <c r="X137" s="120"/>
      <c r="Y137" s="259"/>
      <c r="Z137" s="31"/>
      <c r="AA137" s="31"/>
      <c r="AB137" s="45"/>
      <c r="AC137" s="45"/>
      <c r="AD137" s="120"/>
      <c r="AE137" s="259">
        <v>1959.721</v>
      </c>
      <c r="AF137" s="31">
        <v>1618.817</v>
      </c>
      <c r="AG137" s="31">
        <v>340.90429999999998</v>
      </c>
      <c r="AH137" s="45">
        <v>7.4900531829999997</v>
      </c>
      <c r="AI137" s="45">
        <v>56</v>
      </c>
      <c r="AJ137" s="120">
        <v>63.490053179999997</v>
      </c>
      <c r="AK137" s="259">
        <v>2043.934</v>
      </c>
      <c r="AL137" s="31">
        <v>1703.029</v>
      </c>
      <c r="AM137" s="31">
        <v>340.90429999999998</v>
      </c>
      <c r="AN137" s="45">
        <v>10.429665099999999</v>
      </c>
      <c r="AO137" s="45">
        <v>56</v>
      </c>
      <c r="AP137" s="120">
        <v>66.429665099999994</v>
      </c>
      <c r="AQ137" s="259">
        <v>2105.8670000000002</v>
      </c>
      <c r="AR137" s="31">
        <v>1764.962</v>
      </c>
      <c r="AS137" s="31">
        <v>340.90429999999998</v>
      </c>
      <c r="AT137" s="45">
        <v>13.202981619999999</v>
      </c>
      <c r="AU137" s="45">
        <v>56</v>
      </c>
      <c r="AV137" s="120">
        <v>69.202981620000003</v>
      </c>
    </row>
    <row r="138" spans="11:48">
      <c r="K138" s="123"/>
      <c r="L138" s="123"/>
      <c r="M138" s="259"/>
      <c r="N138" s="31"/>
      <c r="O138" s="31"/>
      <c r="P138" s="45"/>
      <c r="Q138" s="45"/>
      <c r="R138" s="120"/>
      <c r="S138" s="259"/>
      <c r="T138" s="31"/>
      <c r="U138" s="31"/>
      <c r="V138" s="45"/>
      <c r="W138" s="45"/>
      <c r="X138" s="120"/>
      <c r="Y138" s="259"/>
      <c r="Z138" s="31"/>
      <c r="AA138" s="31"/>
      <c r="AB138" s="45"/>
      <c r="AC138" s="45"/>
      <c r="AD138" s="120"/>
      <c r="AE138" s="259">
        <v>1964.1389999999999</v>
      </c>
      <c r="AF138" s="31">
        <v>1618.9839999999999</v>
      </c>
      <c r="AG138" s="31">
        <v>345.15429999999998</v>
      </c>
      <c r="AH138" s="45">
        <v>7.5140255590000002</v>
      </c>
      <c r="AI138" s="45">
        <v>57</v>
      </c>
      <c r="AJ138" s="120">
        <v>64.514025559999993</v>
      </c>
      <c r="AK138" s="259">
        <v>2048.0889999999999</v>
      </c>
      <c r="AL138" s="31">
        <v>1702.9349999999999</v>
      </c>
      <c r="AM138" s="31">
        <v>345.15429999999998</v>
      </c>
      <c r="AN138" s="45">
        <v>10.459830849999999</v>
      </c>
      <c r="AO138" s="45">
        <v>57</v>
      </c>
      <c r="AP138" s="120">
        <v>67.459830850000003</v>
      </c>
      <c r="AQ138" s="259">
        <v>2110.0390000000002</v>
      </c>
      <c r="AR138" s="31">
        <v>1764.885</v>
      </c>
      <c r="AS138" s="31">
        <v>345.15429999999998</v>
      </c>
      <c r="AT138" s="45">
        <v>13.238676160000001</v>
      </c>
      <c r="AU138" s="45">
        <v>57</v>
      </c>
      <c r="AV138" s="120">
        <v>70.238676159999997</v>
      </c>
    </row>
    <row r="139" spans="11:48">
      <c r="K139" s="123"/>
      <c r="L139" s="123"/>
      <c r="M139" s="259"/>
      <c r="N139" s="31"/>
      <c r="O139" s="31"/>
      <c r="P139" s="45"/>
      <c r="Q139" s="45"/>
      <c r="R139" s="120"/>
      <c r="S139" s="259"/>
      <c r="T139" s="31"/>
      <c r="U139" s="31"/>
      <c r="V139" s="45"/>
      <c r="W139" s="45"/>
      <c r="X139" s="120"/>
      <c r="Y139" s="259"/>
      <c r="Z139" s="31"/>
      <c r="AA139" s="31"/>
      <c r="AB139" s="45"/>
      <c r="AC139" s="45"/>
      <c r="AD139" s="120"/>
      <c r="AE139" s="259">
        <v>1968.5239999999999</v>
      </c>
      <c r="AF139" s="31">
        <v>1619.1420000000001</v>
      </c>
      <c r="AG139" s="31">
        <v>349.38200000000001</v>
      </c>
      <c r="AH139" s="45">
        <v>7.5378125550000004</v>
      </c>
      <c r="AI139" s="45">
        <v>58</v>
      </c>
      <c r="AJ139" s="120">
        <v>65.537812560000006</v>
      </c>
      <c r="AK139" s="259">
        <v>2052.2170000000001</v>
      </c>
      <c r="AL139" s="31">
        <v>1702.835</v>
      </c>
      <c r="AM139" s="31">
        <v>349.38200000000001</v>
      </c>
      <c r="AN139" s="45">
        <v>10.489768140000001</v>
      </c>
      <c r="AO139" s="45">
        <v>58</v>
      </c>
      <c r="AP139" s="120">
        <v>68.489768139999995</v>
      </c>
      <c r="AQ139" s="259">
        <v>2114.1840000000002</v>
      </c>
      <c r="AR139" s="31">
        <v>1764.8019999999999</v>
      </c>
      <c r="AS139" s="31">
        <v>349.38200000000001</v>
      </c>
      <c r="AT139" s="45">
        <v>13.274104729999999</v>
      </c>
      <c r="AU139" s="45">
        <v>58</v>
      </c>
      <c r="AV139" s="120">
        <v>71.274104730000005</v>
      </c>
    </row>
    <row r="140" spans="11:48">
      <c r="K140" s="123"/>
      <c r="L140" s="123"/>
      <c r="M140" s="259"/>
      <c r="N140" s="31"/>
      <c r="O140" s="31"/>
      <c r="P140" s="45"/>
      <c r="Q140" s="45"/>
      <c r="R140" s="120"/>
      <c r="S140" s="259"/>
      <c r="T140" s="31"/>
      <c r="U140" s="31"/>
      <c r="V140" s="45"/>
      <c r="W140" s="45"/>
      <c r="X140" s="120"/>
      <c r="Y140" s="259"/>
      <c r="Z140" s="31"/>
      <c r="AA140" s="31"/>
      <c r="AB140" s="45"/>
      <c r="AC140" s="45"/>
      <c r="AD140" s="120"/>
      <c r="AE140" s="259">
        <v>1972.877</v>
      </c>
      <c r="AF140" s="31">
        <v>1619.29</v>
      </c>
      <c r="AG140" s="31">
        <v>353.58780000000002</v>
      </c>
      <c r="AH140" s="45">
        <v>7.561420257</v>
      </c>
      <c r="AI140" s="45">
        <v>59</v>
      </c>
      <c r="AJ140" s="120">
        <v>66.561420260000006</v>
      </c>
      <c r="AK140" s="259">
        <v>2056.317</v>
      </c>
      <c r="AL140" s="31">
        <v>1702.73</v>
      </c>
      <c r="AM140" s="31">
        <v>353.58780000000002</v>
      </c>
      <c r="AN140" s="45">
        <v>10.519484520000001</v>
      </c>
      <c r="AO140" s="45">
        <v>59</v>
      </c>
      <c r="AP140" s="120">
        <v>69.519484520000006</v>
      </c>
      <c r="AQ140" s="259">
        <v>2118.3009999999999</v>
      </c>
      <c r="AR140" s="31">
        <v>1764.713</v>
      </c>
      <c r="AS140" s="31">
        <v>353.58780000000002</v>
      </c>
      <c r="AT140" s="45">
        <v>13.30927617</v>
      </c>
      <c r="AU140" s="45">
        <v>59</v>
      </c>
      <c r="AV140" s="120">
        <v>72.309276170000004</v>
      </c>
    </row>
    <row r="141" spans="11:48">
      <c r="K141" s="123"/>
      <c r="L141" s="123"/>
      <c r="M141" s="259"/>
      <c r="N141" s="31"/>
      <c r="O141" s="31"/>
      <c r="P141" s="45"/>
      <c r="Q141" s="45"/>
      <c r="R141" s="120"/>
      <c r="S141" s="259"/>
      <c r="T141" s="31"/>
      <c r="U141" s="31"/>
      <c r="V141" s="45"/>
      <c r="W141" s="45"/>
      <c r="X141" s="120"/>
      <c r="Y141" s="259"/>
      <c r="Z141" s="31"/>
      <c r="AA141" s="31"/>
      <c r="AB141" s="45"/>
      <c r="AC141" s="45"/>
      <c r="AD141" s="120"/>
      <c r="AE141" s="259">
        <v>1977.2</v>
      </c>
      <c r="AF141" s="31">
        <v>1619.4280000000001</v>
      </c>
      <c r="AG141" s="31">
        <v>357.77229999999997</v>
      </c>
      <c r="AH141" s="45">
        <v>7.5848544240000004</v>
      </c>
      <c r="AI141" s="45">
        <v>60</v>
      </c>
      <c r="AJ141" s="120">
        <v>67.584854419999999</v>
      </c>
      <c r="AK141" s="259">
        <v>2060.3919999999998</v>
      </c>
      <c r="AL141" s="31">
        <v>1702.62</v>
      </c>
      <c r="AM141" s="31">
        <v>357.77229999999997</v>
      </c>
      <c r="AN141" s="45">
        <v>10.548987110000001</v>
      </c>
      <c r="AO141" s="45">
        <v>60</v>
      </c>
      <c r="AP141" s="120">
        <v>70.548987109999999</v>
      </c>
      <c r="AQ141" s="259">
        <v>2122.3910000000001</v>
      </c>
      <c r="AR141" s="31">
        <v>1764.6179999999999</v>
      </c>
      <c r="AS141" s="31">
        <v>357.77229999999997</v>
      </c>
      <c r="AT141" s="45">
        <v>13.344198799999999</v>
      </c>
      <c r="AU141" s="45">
        <v>60</v>
      </c>
      <c r="AV141" s="120">
        <v>73.344198800000001</v>
      </c>
    </row>
    <row r="142" spans="11:48">
      <c r="K142" s="123"/>
      <c r="L142" s="123"/>
      <c r="M142" s="259"/>
      <c r="N142" s="31"/>
      <c r="O142" s="31"/>
      <c r="P142" s="45"/>
      <c r="Q142" s="45"/>
      <c r="R142" s="120"/>
      <c r="S142" s="259"/>
      <c r="T142" s="31"/>
      <c r="U142" s="31"/>
      <c r="V142" s="45"/>
      <c r="W142" s="45"/>
      <c r="X142" s="120"/>
      <c r="Y142" s="259"/>
      <c r="Z142" s="31"/>
      <c r="AA142" s="31"/>
      <c r="AB142" s="45"/>
      <c r="AC142" s="45"/>
      <c r="AD142" s="120"/>
      <c r="AE142" s="259">
        <v>1981.4939999999999</v>
      </c>
      <c r="AF142" s="31">
        <v>1619.558</v>
      </c>
      <c r="AG142" s="31">
        <v>361.93599999999998</v>
      </c>
      <c r="AH142" s="45">
        <v>7.6081205079999998</v>
      </c>
      <c r="AI142" s="45">
        <v>61</v>
      </c>
      <c r="AJ142" s="120">
        <v>68.608120510000006</v>
      </c>
      <c r="AK142" s="259">
        <v>2064.4409999999998</v>
      </c>
      <c r="AL142" s="31">
        <v>1702.5050000000001</v>
      </c>
      <c r="AM142" s="31">
        <v>361.93599999999998</v>
      </c>
      <c r="AN142" s="45">
        <v>10.578282679999999</v>
      </c>
      <c r="AO142" s="45">
        <v>61</v>
      </c>
      <c r="AP142" s="120">
        <v>71.578282680000001</v>
      </c>
      <c r="AQ142" s="259">
        <v>2126.4560000000001</v>
      </c>
      <c r="AR142" s="31">
        <v>1764.52</v>
      </c>
      <c r="AS142" s="31">
        <v>361.93599999999998</v>
      </c>
      <c r="AT142" s="45">
        <v>13.378880519999999</v>
      </c>
      <c r="AU142" s="45">
        <v>61</v>
      </c>
      <c r="AV142" s="120">
        <v>74.378880519999996</v>
      </c>
    </row>
    <row r="143" spans="11:48">
      <c r="K143" s="123"/>
      <c r="L143" s="123"/>
      <c r="M143" s="259"/>
      <c r="N143" s="31"/>
      <c r="O143" s="31"/>
      <c r="P143" s="45"/>
      <c r="Q143" s="45"/>
      <c r="R143" s="120"/>
      <c r="S143" s="259"/>
      <c r="T143" s="31"/>
      <c r="U143" s="31"/>
      <c r="V143" s="45"/>
      <c r="W143" s="45"/>
      <c r="X143" s="120"/>
      <c r="Y143" s="259"/>
      <c r="Z143" s="31"/>
      <c r="AA143" s="31"/>
      <c r="AB143" s="45"/>
      <c r="AC143" s="45"/>
      <c r="AD143" s="120"/>
      <c r="AE143" s="259">
        <v>1985.758</v>
      </c>
      <c r="AF143" s="31">
        <v>1619.6790000000001</v>
      </c>
      <c r="AG143" s="31">
        <v>366.07920000000001</v>
      </c>
      <c r="AH143" s="45">
        <v>7.6312236809999998</v>
      </c>
      <c r="AI143" s="45">
        <v>62</v>
      </c>
      <c r="AJ143" s="120">
        <v>69.631223680000005</v>
      </c>
      <c r="AK143" s="259">
        <v>2068.4659999999999</v>
      </c>
      <c r="AL143" s="31">
        <v>1702.3869999999999</v>
      </c>
      <c r="AM143" s="31">
        <v>366.07920000000001</v>
      </c>
      <c r="AN143" s="45">
        <v>10.60737761</v>
      </c>
      <c r="AO143" s="45">
        <v>62</v>
      </c>
      <c r="AP143" s="120">
        <v>72.60737761</v>
      </c>
      <c r="AQ143" s="259">
        <v>2130.4949999999999</v>
      </c>
      <c r="AR143" s="31">
        <v>1764.4159999999999</v>
      </c>
      <c r="AS143" s="31">
        <v>366.07920000000001</v>
      </c>
      <c r="AT143" s="45">
        <v>13.41332879</v>
      </c>
      <c r="AU143" s="45">
        <v>62</v>
      </c>
      <c r="AV143" s="120">
        <v>75.413328789999994</v>
      </c>
    </row>
    <row r="144" spans="11:48">
      <c r="K144" s="123"/>
      <c r="L144" s="123"/>
      <c r="M144" s="259"/>
      <c r="N144" s="31"/>
      <c r="O144" s="31"/>
      <c r="P144" s="45"/>
      <c r="Q144" s="45"/>
      <c r="R144" s="120"/>
      <c r="S144" s="259"/>
      <c r="T144" s="31"/>
      <c r="U144" s="31"/>
      <c r="V144" s="45"/>
      <c r="W144" s="45"/>
      <c r="X144" s="120"/>
      <c r="Y144" s="259"/>
      <c r="Z144" s="31"/>
      <c r="AA144" s="31"/>
      <c r="AB144" s="45"/>
      <c r="AC144" s="45"/>
      <c r="AD144" s="120"/>
      <c r="AE144" s="259">
        <v>1989.9949999999999</v>
      </c>
      <c r="AF144" s="31">
        <v>1619.7929999999999</v>
      </c>
      <c r="AG144" s="31">
        <v>370.20240000000001</v>
      </c>
      <c r="AH144" s="45">
        <v>7.6541688470000002</v>
      </c>
      <c r="AI144" s="45">
        <v>63</v>
      </c>
      <c r="AJ144" s="120">
        <v>70.654168850000005</v>
      </c>
      <c r="AK144" s="259">
        <v>2072.4679999999998</v>
      </c>
      <c r="AL144" s="31">
        <v>1702.2650000000001</v>
      </c>
      <c r="AM144" s="31">
        <v>370.20240000000001</v>
      </c>
      <c r="AN144" s="45">
        <v>10.63627797</v>
      </c>
      <c r="AO144" s="45">
        <v>63</v>
      </c>
      <c r="AP144" s="120">
        <v>73.636277969999995</v>
      </c>
      <c r="AQ144" s="259">
        <v>2134.511</v>
      </c>
      <c r="AR144" s="31">
        <v>1764.309</v>
      </c>
      <c r="AS144" s="31">
        <v>370.20240000000001</v>
      </c>
      <c r="AT144" s="45">
        <v>13.44755069</v>
      </c>
      <c r="AU144" s="45">
        <v>63</v>
      </c>
      <c r="AV144" s="120">
        <v>76.44755069</v>
      </c>
    </row>
    <row r="145" spans="11:48">
      <c r="K145" s="123"/>
      <c r="L145" s="123"/>
      <c r="M145" s="259"/>
      <c r="N145" s="31"/>
      <c r="O145" s="31"/>
      <c r="P145" s="45"/>
      <c r="Q145" s="45"/>
      <c r="R145" s="120"/>
      <c r="S145" s="259"/>
      <c r="T145" s="31"/>
      <c r="U145" s="31"/>
      <c r="V145" s="45"/>
      <c r="W145" s="45"/>
      <c r="X145" s="120"/>
      <c r="Y145" s="259"/>
      <c r="Z145" s="31"/>
      <c r="AA145" s="31"/>
      <c r="AB145" s="45"/>
      <c r="AC145" s="45"/>
      <c r="AD145" s="120"/>
      <c r="AE145" s="259">
        <v>1994.2049999999999</v>
      </c>
      <c r="AF145" s="31">
        <v>1619.8989999999999</v>
      </c>
      <c r="AG145" s="31">
        <v>374.30610000000001</v>
      </c>
      <c r="AH145" s="45">
        <v>7.6769606699999997</v>
      </c>
      <c r="AI145" s="45">
        <v>64</v>
      </c>
      <c r="AJ145" s="120">
        <v>71.67696067</v>
      </c>
      <c r="AK145" s="259">
        <v>2076.4459999999999</v>
      </c>
      <c r="AL145" s="31">
        <v>1702.14</v>
      </c>
      <c r="AM145" s="31">
        <v>374.30610000000001</v>
      </c>
      <c r="AN145" s="45">
        <v>10.664989540000001</v>
      </c>
      <c r="AO145" s="45">
        <v>64</v>
      </c>
      <c r="AP145" s="120">
        <v>74.664989539999993</v>
      </c>
      <c r="AQ145" s="259">
        <v>2138.5030000000002</v>
      </c>
      <c r="AR145" s="31">
        <v>1764.1969999999999</v>
      </c>
      <c r="AS145" s="31">
        <v>374.30610000000001</v>
      </c>
      <c r="AT145" s="45">
        <v>13.481552949999999</v>
      </c>
      <c r="AU145" s="45">
        <v>64</v>
      </c>
      <c r="AV145" s="120">
        <v>77.481552949999994</v>
      </c>
    </row>
    <row r="146" spans="11:48">
      <c r="K146" s="123"/>
      <c r="L146" s="123"/>
      <c r="M146" s="259"/>
      <c r="N146" s="31"/>
      <c r="O146" s="31"/>
      <c r="P146" s="45"/>
      <c r="Q146" s="45"/>
      <c r="R146" s="120"/>
      <c r="S146" s="259"/>
      <c r="T146" s="31"/>
      <c r="U146" s="31"/>
      <c r="V146" s="45"/>
      <c r="W146" s="45"/>
      <c r="X146" s="120"/>
      <c r="Y146" s="259"/>
      <c r="Z146" s="31"/>
      <c r="AA146" s="31"/>
      <c r="AB146" s="45"/>
      <c r="AC146" s="45"/>
      <c r="AD146" s="120"/>
      <c r="AE146" s="259">
        <v>1998.3889999999999</v>
      </c>
      <c r="AF146" s="31">
        <v>1619.999</v>
      </c>
      <c r="AG146" s="31">
        <v>378.39049999999997</v>
      </c>
      <c r="AH146" s="45">
        <v>7.6996035789999997</v>
      </c>
      <c r="AI146" s="45">
        <v>65</v>
      </c>
      <c r="AJ146" s="120">
        <v>72.699603580000002</v>
      </c>
      <c r="AK146" s="259">
        <v>2080.402</v>
      </c>
      <c r="AL146" s="31">
        <v>1702.0119999999999</v>
      </c>
      <c r="AM146" s="31">
        <v>378.39049999999997</v>
      </c>
      <c r="AN146" s="45">
        <v>10.693517780000001</v>
      </c>
      <c r="AO146" s="45">
        <v>65</v>
      </c>
      <c r="AP146" s="120">
        <v>75.693517779999993</v>
      </c>
      <c r="AQ146" s="259">
        <v>2142.473</v>
      </c>
      <c r="AR146" s="31">
        <v>1764.0830000000001</v>
      </c>
      <c r="AS146" s="31">
        <v>378.39049999999997</v>
      </c>
      <c r="AT146" s="45">
        <v>13.515341960000001</v>
      </c>
      <c r="AU146" s="45">
        <v>65</v>
      </c>
      <c r="AV146" s="120">
        <v>78.515341960000001</v>
      </c>
    </row>
    <row r="147" spans="11:48">
      <c r="K147" s="123"/>
      <c r="L147" s="123"/>
      <c r="M147" s="259"/>
      <c r="N147" s="31"/>
      <c r="O147" s="31"/>
      <c r="P147" s="45"/>
      <c r="Q147" s="45"/>
      <c r="R147" s="120"/>
      <c r="S147" s="259"/>
      <c r="T147" s="31"/>
      <c r="U147" s="31"/>
      <c r="V147" s="45"/>
      <c r="W147" s="45"/>
      <c r="X147" s="120"/>
      <c r="Y147" s="259"/>
      <c r="Z147" s="31"/>
      <c r="AA147" s="31"/>
      <c r="AB147" s="45"/>
      <c r="AC147" s="45"/>
      <c r="AD147" s="120"/>
      <c r="AE147" s="259">
        <v>2002.548</v>
      </c>
      <c r="AF147" s="31">
        <v>1620.0920000000001</v>
      </c>
      <c r="AG147" s="31">
        <v>382.45609999999999</v>
      </c>
      <c r="AH147" s="45">
        <v>7.7221017950000004</v>
      </c>
      <c r="AI147" s="45">
        <v>66</v>
      </c>
      <c r="AJ147" s="120">
        <v>73.722101789999996</v>
      </c>
      <c r="AK147" s="259">
        <v>2084.337</v>
      </c>
      <c r="AL147" s="31">
        <v>1701.88</v>
      </c>
      <c r="AM147" s="31">
        <v>382.45609999999999</v>
      </c>
      <c r="AN147" s="45">
        <v>10.72186789</v>
      </c>
      <c r="AO147" s="45">
        <v>66</v>
      </c>
      <c r="AP147" s="120">
        <v>76.721867889999999</v>
      </c>
      <c r="AQ147" s="259">
        <v>2146.4209999999998</v>
      </c>
      <c r="AR147" s="31">
        <v>1763.9649999999999</v>
      </c>
      <c r="AS147" s="31">
        <v>382.45609999999999</v>
      </c>
      <c r="AT147" s="45">
        <v>13.548923780000001</v>
      </c>
      <c r="AU147" s="45">
        <v>66</v>
      </c>
      <c r="AV147" s="120">
        <v>79.548923779999996</v>
      </c>
    </row>
    <row r="148" spans="11:48">
      <c r="K148" s="123"/>
      <c r="L148" s="123"/>
      <c r="M148" s="259"/>
      <c r="N148" s="31"/>
      <c r="O148" s="31"/>
      <c r="P148" s="45"/>
      <c r="Q148" s="45"/>
      <c r="R148" s="120"/>
      <c r="S148" s="259"/>
      <c r="T148" s="31"/>
      <c r="U148" s="31"/>
      <c r="V148" s="45"/>
      <c r="W148" s="45"/>
      <c r="X148" s="120"/>
      <c r="Y148" s="259"/>
      <c r="Z148" s="31"/>
      <c r="AA148" s="31"/>
      <c r="AB148" s="45"/>
      <c r="AC148" s="45"/>
      <c r="AD148" s="120"/>
      <c r="AE148" s="259">
        <v>2006.682</v>
      </c>
      <c r="AF148" s="31">
        <v>1620.1780000000001</v>
      </c>
      <c r="AG148" s="31">
        <v>386.5034</v>
      </c>
      <c r="AH148" s="45">
        <v>7.7444593340000001</v>
      </c>
      <c r="AI148" s="45">
        <v>67</v>
      </c>
      <c r="AJ148" s="120">
        <v>74.744459329999998</v>
      </c>
      <c r="AK148" s="259">
        <v>2088.25</v>
      </c>
      <c r="AL148" s="31">
        <v>1701.7470000000001</v>
      </c>
      <c r="AM148" s="31">
        <v>386.5034</v>
      </c>
      <c r="AN148" s="45">
        <v>10.750044859999999</v>
      </c>
      <c r="AO148" s="45">
        <v>67</v>
      </c>
      <c r="AP148" s="120">
        <v>77.750044860000003</v>
      </c>
      <c r="AQ148" s="259">
        <v>2150.3470000000002</v>
      </c>
      <c r="AR148" s="31">
        <v>1763.8440000000001</v>
      </c>
      <c r="AS148" s="31">
        <v>386.5034</v>
      </c>
      <c r="AT148" s="45">
        <v>13.582304199999999</v>
      </c>
      <c r="AU148" s="45">
        <v>67</v>
      </c>
      <c r="AV148" s="120">
        <v>80.582304199999996</v>
      </c>
    </row>
    <row r="149" spans="11:48">
      <c r="K149" s="123"/>
      <c r="L149" s="123"/>
      <c r="M149" s="259"/>
      <c r="N149" s="31"/>
      <c r="O149" s="31"/>
      <c r="P149" s="45"/>
      <c r="Q149" s="45"/>
      <c r="R149" s="120"/>
      <c r="S149" s="259"/>
      <c r="T149" s="31"/>
      <c r="U149" s="31"/>
      <c r="V149" s="45"/>
      <c r="W149" s="45"/>
      <c r="X149" s="120"/>
      <c r="Y149" s="259"/>
      <c r="Z149" s="31"/>
      <c r="AA149" s="31"/>
      <c r="AB149" s="45"/>
      <c r="AC149" s="45"/>
      <c r="AD149" s="120"/>
      <c r="AE149" s="259">
        <v>2010.7919999999999</v>
      </c>
      <c r="AF149" s="31">
        <v>1620.259</v>
      </c>
      <c r="AG149" s="31">
        <v>390.5324</v>
      </c>
      <c r="AH149" s="45">
        <v>7.7666800289999998</v>
      </c>
      <c r="AI149" s="45">
        <v>68</v>
      </c>
      <c r="AJ149" s="120">
        <v>75.766680030000003</v>
      </c>
      <c r="AK149" s="259">
        <v>2092.143</v>
      </c>
      <c r="AL149" s="31">
        <v>1701.61</v>
      </c>
      <c r="AM149" s="31">
        <v>390.5324</v>
      </c>
      <c r="AN149" s="45">
        <v>10.778053379999999</v>
      </c>
      <c r="AO149" s="45">
        <v>68</v>
      </c>
      <c r="AP149" s="120">
        <v>78.778053380000003</v>
      </c>
      <c r="AQ149" s="259"/>
      <c r="AR149" s="31"/>
      <c r="AS149" s="31"/>
      <c r="AT149" s="45"/>
      <c r="AU149" s="45"/>
      <c r="AV149" s="120"/>
    </row>
    <row r="150" spans="11:48">
      <c r="K150" s="123"/>
      <c r="L150" s="123"/>
      <c r="M150" s="259"/>
      <c r="N150" s="31"/>
      <c r="O150" s="31"/>
      <c r="P150" s="45"/>
      <c r="Q150" s="45"/>
      <c r="R150" s="120"/>
      <c r="S150" s="259"/>
      <c r="T150" s="31"/>
      <c r="U150" s="31"/>
      <c r="V150" s="45"/>
      <c r="W150" s="45"/>
      <c r="X150" s="120"/>
      <c r="Y150" s="259"/>
      <c r="Z150" s="31"/>
      <c r="AA150" s="31"/>
      <c r="AB150" s="45"/>
      <c r="AC150" s="45"/>
      <c r="AD150" s="120"/>
      <c r="AE150" s="259">
        <v>2014.8779999999999</v>
      </c>
      <c r="AF150" s="31">
        <v>1620.3340000000001</v>
      </c>
      <c r="AG150" s="31">
        <v>394.54379999999998</v>
      </c>
      <c r="AH150" s="45">
        <v>7.7887675349999999</v>
      </c>
      <c r="AI150" s="45">
        <v>69</v>
      </c>
      <c r="AJ150" s="120">
        <v>76.788767530000001</v>
      </c>
      <c r="AK150" s="259">
        <v>2096.0160000000001</v>
      </c>
      <c r="AL150" s="31">
        <v>1701.472</v>
      </c>
      <c r="AM150" s="31">
        <v>394.54379999999998</v>
      </c>
      <c r="AN150" s="45">
        <v>10.80589799</v>
      </c>
      <c r="AO150" s="45">
        <v>69</v>
      </c>
      <c r="AP150" s="120">
        <v>79.805897990000005</v>
      </c>
      <c r="AQ150" s="259"/>
      <c r="AR150" s="31"/>
      <c r="AS150" s="31"/>
      <c r="AT150" s="45"/>
      <c r="AU150" s="45"/>
      <c r="AV150" s="120"/>
    </row>
    <row r="151" spans="11:48">
      <c r="L151" s="123"/>
      <c r="M151" s="259"/>
      <c r="N151" s="31"/>
      <c r="O151" s="31"/>
      <c r="P151" s="45"/>
      <c r="Q151" s="45"/>
      <c r="R151" s="120"/>
      <c r="S151" s="259"/>
      <c r="T151" s="31"/>
      <c r="U151" s="31"/>
      <c r="V151" s="45"/>
      <c r="W151" s="45"/>
      <c r="X151" s="120"/>
      <c r="Y151" s="259"/>
      <c r="Z151" s="31"/>
      <c r="AA151" s="31"/>
      <c r="AB151" s="45"/>
      <c r="AC151" s="45"/>
      <c r="AD151" s="120"/>
      <c r="AE151" s="259">
        <v>2018.942</v>
      </c>
      <c r="AF151" s="31">
        <v>1620.404</v>
      </c>
      <c r="AG151" s="31">
        <v>398.5378</v>
      </c>
      <c r="AH151" s="45">
        <v>7.8107253419999996</v>
      </c>
      <c r="AI151" s="45">
        <v>70</v>
      </c>
      <c r="AJ151" s="120">
        <v>77.810725340000005</v>
      </c>
      <c r="AK151" s="259">
        <v>2099.87</v>
      </c>
      <c r="AL151" s="31">
        <v>1701.3320000000001</v>
      </c>
      <c r="AM151" s="31">
        <v>398.5378</v>
      </c>
      <c r="AN151" s="45">
        <v>10.833582979999999</v>
      </c>
      <c r="AO151" s="45">
        <v>70</v>
      </c>
      <c r="AP151" s="120">
        <v>80.833582980000003</v>
      </c>
      <c r="AQ151" s="259"/>
      <c r="AR151" s="31"/>
      <c r="AS151" s="31"/>
      <c r="AT151" s="45"/>
      <c r="AU151" s="45"/>
      <c r="AV151" s="120"/>
    </row>
    <row r="152" spans="11:48">
      <c r="L152" s="123"/>
      <c r="M152" s="259"/>
      <c r="N152" s="31"/>
      <c r="O152" s="31"/>
      <c r="P152" s="45"/>
      <c r="Q152" s="45"/>
      <c r="R152" s="120"/>
      <c r="S152" s="259"/>
      <c r="T152" s="31"/>
      <c r="U152" s="31"/>
      <c r="V152" s="45"/>
      <c r="W152" s="45"/>
      <c r="X152" s="120"/>
      <c r="Y152" s="259"/>
      <c r="Z152" s="31"/>
      <c r="AA152" s="31"/>
      <c r="AB152" s="45"/>
      <c r="AC152" s="45"/>
      <c r="AD152" s="120"/>
      <c r="AE152" s="259">
        <v>2022.9839999999999</v>
      </c>
      <c r="AF152" s="31">
        <v>1620.4690000000001</v>
      </c>
      <c r="AG152" s="31">
        <v>402.5147</v>
      </c>
      <c r="AH152" s="45">
        <v>7.8325567889999999</v>
      </c>
      <c r="AI152" s="45">
        <v>71</v>
      </c>
      <c r="AJ152" s="120">
        <v>78.832556789999998</v>
      </c>
      <c r="AK152" s="259"/>
      <c r="AL152" s="31"/>
      <c r="AM152" s="31"/>
      <c r="AN152" s="45"/>
      <c r="AO152" s="45"/>
      <c r="AP152" s="120"/>
      <c r="AQ152" s="259"/>
      <c r="AR152" s="31"/>
      <c r="AS152" s="31"/>
      <c r="AT152" s="45"/>
      <c r="AU152" s="45"/>
      <c r="AV152" s="120"/>
    </row>
    <row r="153" spans="11:48">
      <c r="L153" s="123"/>
      <c r="M153" s="259"/>
      <c r="N153" s="31"/>
      <c r="O153" s="31"/>
      <c r="P153" s="45"/>
      <c r="Q153" s="45"/>
      <c r="R153" s="120"/>
      <c r="S153" s="259"/>
      <c r="T153" s="31"/>
      <c r="U153" s="31"/>
      <c r="V153" s="45"/>
      <c r="W153" s="45"/>
      <c r="X153" s="120"/>
      <c r="Y153" s="259"/>
      <c r="Z153" s="31"/>
      <c r="AA153" s="31"/>
      <c r="AB153" s="45"/>
      <c r="AC153" s="45"/>
      <c r="AD153" s="120"/>
      <c r="AE153" s="259">
        <v>2027.0039999999999</v>
      </c>
      <c r="AF153" s="31">
        <v>1620.529</v>
      </c>
      <c r="AG153" s="31">
        <v>406.47480000000002</v>
      </c>
      <c r="AH153" s="45">
        <v>7.854265067</v>
      </c>
      <c r="AI153" s="45">
        <v>72</v>
      </c>
      <c r="AJ153" s="120">
        <v>79.854265069999997</v>
      </c>
      <c r="AK153" s="259"/>
      <c r="AL153" s="31"/>
      <c r="AM153" s="31"/>
      <c r="AN153" s="45"/>
      <c r="AO153" s="45"/>
      <c r="AP153" s="120"/>
      <c r="AQ153" s="259"/>
      <c r="AR153" s="31"/>
      <c r="AS153" s="31"/>
      <c r="AT153" s="45"/>
      <c r="AU153" s="45"/>
      <c r="AV153" s="120"/>
    </row>
    <row r="154" spans="11:48">
      <c r="L154" s="123"/>
      <c r="M154" s="259"/>
      <c r="N154" s="31"/>
      <c r="O154" s="31"/>
      <c r="P154" s="45"/>
      <c r="Q154" s="45"/>
      <c r="R154" s="120"/>
      <c r="S154" s="259"/>
      <c r="T154" s="31"/>
      <c r="U154" s="31"/>
      <c r="V154" s="45"/>
      <c r="W154" s="45"/>
      <c r="X154" s="120"/>
      <c r="Y154" s="259"/>
      <c r="Z154" s="31"/>
      <c r="AA154" s="31"/>
      <c r="AB154" s="45"/>
      <c r="AC154" s="45"/>
      <c r="AD154" s="120"/>
      <c r="AE154" s="259">
        <v>2031.0029999999999</v>
      </c>
      <c r="AF154" s="31">
        <v>1620.5840000000001</v>
      </c>
      <c r="AG154" s="31">
        <v>410.41849999999999</v>
      </c>
      <c r="AH154" s="45">
        <v>7.8758532319999999</v>
      </c>
      <c r="AI154" s="45">
        <v>73</v>
      </c>
      <c r="AJ154" s="120">
        <v>80.875853230000004</v>
      </c>
      <c r="AK154" s="259"/>
      <c r="AL154" s="31"/>
      <c r="AM154" s="31"/>
      <c r="AN154" s="45"/>
      <c r="AO154" s="45"/>
      <c r="AP154" s="120"/>
      <c r="AQ154" s="259"/>
      <c r="AR154" s="31"/>
      <c r="AS154" s="31"/>
      <c r="AT154" s="45"/>
      <c r="AU154" s="45"/>
      <c r="AV154" s="120"/>
    </row>
    <row r="155" spans="11:48">
      <c r="M155" s="121"/>
      <c r="N155" s="32"/>
      <c r="O155" s="32"/>
      <c r="P155" s="168"/>
      <c r="Q155" s="168"/>
      <c r="R155" s="169"/>
      <c r="S155" s="121"/>
      <c r="T155" s="32"/>
      <c r="U155" s="32"/>
      <c r="V155" s="168"/>
      <c r="W155" s="168"/>
      <c r="X155" s="169"/>
      <c r="Y155" s="121"/>
      <c r="Z155" s="32"/>
      <c r="AA155" s="32"/>
      <c r="AB155" s="168"/>
      <c r="AC155" s="168"/>
      <c r="AD155" s="169"/>
      <c r="AE155" s="121"/>
      <c r="AF155" s="32"/>
      <c r="AG155" s="32"/>
      <c r="AH155" s="168"/>
      <c r="AI155" s="168"/>
      <c r="AJ155" s="169"/>
      <c r="AK155" s="121"/>
      <c r="AL155" s="32"/>
      <c r="AM155" s="32"/>
      <c r="AN155" s="168"/>
      <c r="AO155" s="168"/>
      <c r="AP155" s="169"/>
      <c r="AQ155" s="121"/>
      <c r="AR155" s="32"/>
      <c r="AS155" s="32"/>
      <c r="AT155" s="168"/>
      <c r="AU155" s="168"/>
      <c r="AV155" s="169"/>
    </row>
  </sheetData>
  <mergeCells count="6">
    <mergeCell ref="M5:R5"/>
    <mergeCell ref="AK5:AP5"/>
    <mergeCell ref="AQ5:AV5"/>
    <mergeCell ref="S5:X5"/>
    <mergeCell ref="Y5:AD5"/>
    <mergeCell ref="AE5:AJ5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P2:FB126"/>
  <sheetViews>
    <sheetView zoomScale="75" zoomScaleNormal="75" workbookViewId="0">
      <pane xSplit="18945" topLeftCell="DJ1"/>
      <selection pane="topRight" activeCell="EA7" sqref="EA7"/>
    </sheetView>
  </sheetViews>
  <sheetFormatPr defaultRowHeight="12.75"/>
  <cols>
    <col min="17" max="18" width="1.42578125" customWidth="1"/>
    <col min="19" max="20" width="8.7109375" customWidth="1"/>
    <col min="21" max="25" width="1.42578125" customWidth="1"/>
    <col min="28" max="30" width="1.42578125" customWidth="1"/>
    <col min="31" max="31" width="8.7109375" customWidth="1"/>
    <col min="32" max="36" width="1.42578125" customWidth="1"/>
    <col min="39" max="41" width="1.42578125" customWidth="1"/>
    <col min="42" max="42" width="8.7109375" customWidth="1"/>
    <col min="43" max="47" width="1.42578125" customWidth="1"/>
    <col min="50" max="52" width="1.42578125" customWidth="1"/>
    <col min="53" max="53" width="8.7109375" customWidth="1"/>
    <col min="54" max="58" width="1.42578125" customWidth="1"/>
    <col min="61" max="63" width="1.42578125" customWidth="1"/>
    <col min="64" max="64" width="8.7109375" customWidth="1"/>
    <col min="65" max="69" width="1.42578125" customWidth="1"/>
    <col min="72" max="74" width="1.42578125" customWidth="1"/>
    <col min="75" max="75" width="8.7109375" customWidth="1"/>
    <col min="76" max="80" width="1.42578125" customWidth="1"/>
    <col min="83" max="85" width="1.42578125" customWidth="1"/>
    <col min="86" max="86" width="8.7109375" customWidth="1"/>
    <col min="87" max="91" width="1.42578125" customWidth="1"/>
    <col min="94" max="96" width="1.42578125" customWidth="1"/>
    <col min="97" max="97" width="8.7109375" customWidth="1"/>
    <col min="98" max="102" width="1.42578125" customWidth="1"/>
    <col min="105" max="107" width="1.42578125" customWidth="1"/>
    <col min="108" max="108" width="8.7109375" customWidth="1"/>
    <col min="109" max="113" width="1.42578125" customWidth="1"/>
    <col min="116" max="118" width="1.42578125" customWidth="1"/>
    <col min="119" max="119" width="8.7109375" customWidth="1"/>
    <col min="120" max="124" width="1.42578125" customWidth="1"/>
    <col min="127" max="129" width="1.42578125" customWidth="1"/>
    <col min="130" max="130" width="8.7109375" customWidth="1"/>
    <col min="131" max="135" width="1.42578125" customWidth="1"/>
    <col min="138" max="140" width="1.42578125" customWidth="1"/>
    <col min="141" max="141" width="8.7109375" customWidth="1"/>
    <col min="142" max="146" width="1.42578125" customWidth="1"/>
    <col min="149" max="151" width="1.42578125" customWidth="1"/>
    <col min="152" max="152" width="8.7109375" customWidth="1"/>
    <col min="153" max="157" width="1.42578125" customWidth="1"/>
  </cols>
  <sheetData>
    <row r="2" spans="16:158">
      <c r="AL2" s="114"/>
    </row>
    <row r="3" spans="16:158">
      <c r="AL3" s="114"/>
    </row>
    <row r="4" spans="16:158">
      <c r="P4" s="301" t="s">
        <v>49</v>
      </c>
      <c r="Q4" s="302"/>
      <c r="R4" s="302"/>
      <c r="S4" s="302"/>
      <c r="T4" s="302"/>
      <c r="U4" s="302"/>
      <c r="V4" s="302"/>
      <c r="W4" s="302"/>
      <c r="X4" s="302"/>
      <c r="Y4" s="302"/>
      <c r="Z4" s="303"/>
      <c r="AA4" s="301" t="s">
        <v>49</v>
      </c>
      <c r="AB4" s="302"/>
      <c r="AC4" s="302"/>
      <c r="AD4" s="302"/>
      <c r="AE4" s="302"/>
      <c r="AF4" s="302"/>
      <c r="AG4" s="302"/>
      <c r="AH4" s="302"/>
      <c r="AI4" s="302"/>
      <c r="AJ4" s="302"/>
      <c r="AK4" s="303"/>
      <c r="AL4" s="301" t="s">
        <v>49</v>
      </c>
      <c r="AM4" s="302"/>
      <c r="AN4" s="302"/>
      <c r="AO4" s="302"/>
      <c r="AP4" s="302"/>
      <c r="AQ4" s="302"/>
      <c r="AR4" s="302"/>
      <c r="AS4" s="302"/>
      <c r="AT4" s="302"/>
      <c r="AU4" s="302"/>
      <c r="AV4" s="303"/>
      <c r="AW4" s="301" t="s">
        <v>49</v>
      </c>
      <c r="AX4" s="302"/>
      <c r="AY4" s="302"/>
      <c r="AZ4" s="302"/>
      <c r="BA4" s="302"/>
      <c r="BB4" s="302"/>
      <c r="BC4" s="302"/>
      <c r="BD4" s="302"/>
      <c r="BE4" s="302"/>
      <c r="BF4" s="302"/>
      <c r="BG4" s="303"/>
      <c r="BH4" s="301" t="s">
        <v>49</v>
      </c>
      <c r="BI4" s="302"/>
      <c r="BJ4" s="302"/>
      <c r="BK4" s="302"/>
      <c r="BL4" s="302"/>
      <c r="BM4" s="302"/>
      <c r="BN4" s="302"/>
      <c r="BO4" s="302"/>
      <c r="BP4" s="302"/>
      <c r="BQ4" s="302"/>
      <c r="BR4" s="303"/>
      <c r="BS4" s="301" t="s">
        <v>49</v>
      </c>
      <c r="BT4" s="302"/>
      <c r="BU4" s="302"/>
      <c r="BV4" s="302"/>
      <c r="BW4" s="302"/>
      <c r="BX4" s="302"/>
      <c r="BY4" s="302"/>
      <c r="BZ4" s="302"/>
      <c r="CA4" s="302"/>
      <c r="CB4" s="302"/>
      <c r="CC4" s="303"/>
      <c r="CD4" s="301" t="s">
        <v>49</v>
      </c>
      <c r="CE4" s="302"/>
      <c r="CF4" s="302"/>
      <c r="CG4" s="302"/>
      <c r="CH4" s="302"/>
      <c r="CI4" s="302"/>
      <c r="CJ4" s="302"/>
      <c r="CK4" s="302"/>
      <c r="CL4" s="302"/>
      <c r="CM4" s="302"/>
      <c r="CN4" s="303"/>
      <c r="CO4" s="301" t="s">
        <v>49</v>
      </c>
      <c r="CP4" s="302"/>
      <c r="CQ4" s="302"/>
      <c r="CR4" s="302"/>
      <c r="CS4" s="302"/>
      <c r="CT4" s="302"/>
      <c r="CU4" s="302"/>
      <c r="CV4" s="302"/>
      <c r="CW4" s="302"/>
      <c r="CX4" s="302"/>
      <c r="CY4" s="303"/>
      <c r="CZ4" s="301" t="s">
        <v>49</v>
      </c>
      <c r="DA4" s="302"/>
      <c r="DB4" s="302"/>
      <c r="DC4" s="302"/>
      <c r="DD4" s="302"/>
      <c r="DE4" s="302"/>
      <c r="DF4" s="302"/>
      <c r="DG4" s="302"/>
      <c r="DH4" s="302"/>
      <c r="DI4" s="302"/>
      <c r="DJ4" s="303"/>
      <c r="DK4" s="301" t="s">
        <v>49</v>
      </c>
      <c r="DL4" s="302"/>
      <c r="DM4" s="302"/>
      <c r="DN4" s="302"/>
      <c r="DO4" s="302"/>
      <c r="DP4" s="302"/>
      <c r="DQ4" s="302"/>
      <c r="DR4" s="302"/>
      <c r="DS4" s="302"/>
      <c r="DT4" s="302"/>
      <c r="DU4" s="303"/>
      <c r="DV4" s="301" t="s">
        <v>49</v>
      </c>
      <c r="DW4" s="302"/>
      <c r="DX4" s="302"/>
      <c r="DY4" s="302"/>
      <c r="DZ4" s="302"/>
      <c r="EA4" s="302"/>
      <c r="EB4" s="302"/>
      <c r="EC4" s="302"/>
      <c r="ED4" s="302"/>
      <c r="EE4" s="302"/>
      <c r="EF4" s="303"/>
      <c r="EG4" s="301" t="s">
        <v>49</v>
      </c>
      <c r="EH4" s="302"/>
      <c r="EI4" s="302"/>
      <c r="EJ4" s="302"/>
      <c r="EK4" s="302"/>
      <c r="EL4" s="302"/>
      <c r="EM4" s="302"/>
      <c r="EN4" s="302"/>
      <c r="EO4" s="302"/>
      <c r="EP4" s="302"/>
      <c r="EQ4" s="303"/>
      <c r="ER4" s="301" t="s">
        <v>49</v>
      </c>
      <c r="ES4" s="302"/>
      <c r="ET4" s="302"/>
      <c r="EU4" s="302"/>
      <c r="EV4" s="302"/>
      <c r="EW4" s="302"/>
      <c r="EX4" s="302"/>
      <c r="EY4" s="302"/>
      <c r="EZ4" s="302"/>
      <c r="FA4" s="302"/>
      <c r="FB4" s="303"/>
    </row>
    <row r="5" spans="16:158" ht="12.75" customHeight="1">
      <c r="P5" s="124" t="s">
        <v>50</v>
      </c>
      <c r="Q5" s="125" t="s">
        <v>51</v>
      </c>
      <c r="R5" s="125" t="s">
        <v>52</v>
      </c>
      <c r="S5" s="125" t="s">
        <v>53</v>
      </c>
      <c r="T5" s="125" t="s">
        <v>54</v>
      </c>
      <c r="U5" s="125" t="s">
        <v>55</v>
      </c>
      <c r="V5" s="125" t="s">
        <v>56</v>
      </c>
      <c r="W5" s="125" t="s">
        <v>57</v>
      </c>
      <c r="X5" s="125" t="s">
        <v>58</v>
      </c>
      <c r="Y5" s="125" t="s">
        <v>59</v>
      </c>
      <c r="Z5" s="126" t="s">
        <v>60</v>
      </c>
      <c r="AA5" s="124" t="s">
        <v>50</v>
      </c>
      <c r="AB5" s="125" t="s">
        <v>51</v>
      </c>
      <c r="AC5" s="125" t="s">
        <v>52</v>
      </c>
      <c r="AD5" s="125" t="s">
        <v>53</v>
      </c>
      <c r="AE5" s="125" t="s">
        <v>54</v>
      </c>
      <c r="AF5" s="125" t="s">
        <v>55</v>
      </c>
      <c r="AG5" s="125" t="s">
        <v>56</v>
      </c>
      <c r="AH5" s="125" t="s">
        <v>57</v>
      </c>
      <c r="AI5" s="125" t="s">
        <v>58</v>
      </c>
      <c r="AJ5" s="125" t="s">
        <v>59</v>
      </c>
      <c r="AK5" s="126" t="s">
        <v>60</v>
      </c>
      <c r="AL5" s="124" t="s">
        <v>50</v>
      </c>
      <c r="AM5" s="125" t="s">
        <v>51</v>
      </c>
      <c r="AN5" s="125" t="s">
        <v>52</v>
      </c>
      <c r="AO5" s="125" t="s">
        <v>53</v>
      </c>
      <c r="AP5" s="125" t="s">
        <v>54</v>
      </c>
      <c r="AQ5" s="125" t="s">
        <v>55</v>
      </c>
      <c r="AR5" s="125" t="s">
        <v>56</v>
      </c>
      <c r="AS5" s="125" t="s">
        <v>57</v>
      </c>
      <c r="AT5" s="125" t="s">
        <v>58</v>
      </c>
      <c r="AU5" s="125" t="s">
        <v>59</v>
      </c>
      <c r="AV5" s="126" t="s">
        <v>60</v>
      </c>
      <c r="AW5" s="124" t="s">
        <v>50</v>
      </c>
      <c r="AX5" s="125" t="s">
        <v>51</v>
      </c>
      <c r="AY5" s="125" t="s">
        <v>52</v>
      </c>
      <c r="AZ5" s="125" t="s">
        <v>53</v>
      </c>
      <c r="BA5" s="125" t="s">
        <v>54</v>
      </c>
      <c r="BB5" s="125" t="s">
        <v>55</v>
      </c>
      <c r="BC5" s="125" t="s">
        <v>56</v>
      </c>
      <c r="BD5" s="125" t="s">
        <v>57</v>
      </c>
      <c r="BE5" s="125" t="s">
        <v>58</v>
      </c>
      <c r="BF5" s="125" t="s">
        <v>59</v>
      </c>
      <c r="BG5" s="126" t="s">
        <v>60</v>
      </c>
      <c r="BH5" s="124" t="s">
        <v>50</v>
      </c>
      <c r="BI5" s="125" t="s">
        <v>51</v>
      </c>
      <c r="BJ5" s="125" t="s">
        <v>52</v>
      </c>
      <c r="BK5" s="125" t="s">
        <v>53</v>
      </c>
      <c r="BL5" s="125" t="s">
        <v>54</v>
      </c>
      <c r="BM5" s="125" t="s">
        <v>55</v>
      </c>
      <c r="BN5" s="125" t="s">
        <v>56</v>
      </c>
      <c r="BO5" s="125" t="s">
        <v>57</v>
      </c>
      <c r="BP5" s="125" t="s">
        <v>58</v>
      </c>
      <c r="BQ5" s="125" t="s">
        <v>59</v>
      </c>
      <c r="BR5" s="126" t="s">
        <v>60</v>
      </c>
      <c r="BS5" s="124" t="s">
        <v>50</v>
      </c>
      <c r="BT5" s="125" t="s">
        <v>51</v>
      </c>
      <c r="BU5" s="125" t="s">
        <v>52</v>
      </c>
      <c r="BV5" s="125" t="s">
        <v>53</v>
      </c>
      <c r="BW5" s="125" t="s">
        <v>54</v>
      </c>
      <c r="BX5" s="125" t="s">
        <v>55</v>
      </c>
      <c r="BY5" s="125" t="s">
        <v>56</v>
      </c>
      <c r="BZ5" s="125" t="s">
        <v>57</v>
      </c>
      <c r="CA5" s="125" t="s">
        <v>58</v>
      </c>
      <c r="CB5" s="125" t="s">
        <v>59</v>
      </c>
      <c r="CC5" s="126" t="s">
        <v>60</v>
      </c>
      <c r="CD5" s="124" t="s">
        <v>50</v>
      </c>
      <c r="CE5" s="125" t="s">
        <v>51</v>
      </c>
      <c r="CF5" s="125" t="s">
        <v>52</v>
      </c>
      <c r="CG5" s="125" t="s">
        <v>53</v>
      </c>
      <c r="CH5" s="125" t="s">
        <v>54</v>
      </c>
      <c r="CI5" s="125" t="s">
        <v>55</v>
      </c>
      <c r="CJ5" s="125" t="s">
        <v>56</v>
      </c>
      <c r="CK5" s="125" t="s">
        <v>57</v>
      </c>
      <c r="CL5" s="125" t="s">
        <v>58</v>
      </c>
      <c r="CM5" s="125" t="s">
        <v>59</v>
      </c>
      <c r="CN5" s="126" t="s">
        <v>60</v>
      </c>
      <c r="CO5" s="124" t="s">
        <v>50</v>
      </c>
      <c r="CP5" s="125" t="s">
        <v>51</v>
      </c>
      <c r="CQ5" s="125" t="s">
        <v>52</v>
      </c>
      <c r="CR5" s="125" t="s">
        <v>53</v>
      </c>
      <c r="CS5" s="125" t="s">
        <v>54</v>
      </c>
      <c r="CT5" s="125" t="s">
        <v>55</v>
      </c>
      <c r="CU5" s="125" t="s">
        <v>56</v>
      </c>
      <c r="CV5" s="125" t="s">
        <v>57</v>
      </c>
      <c r="CW5" s="125" t="s">
        <v>58</v>
      </c>
      <c r="CX5" s="125" t="s">
        <v>59</v>
      </c>
      <c r="CY5" s="126" t="s">
        <v>60</v>
      </c>
      <c r="CZ5" s="124" t="s">
        <v>50</v>
      </c>
      <c r="DA5" s="125" t="s">
        <v>51</v>
      </c>
      <c r="DB5" s="125" t="s">
        <v>52</v>
      </c>
      <c r="DC5" s="125" t="s">
        <v>53</v>
      </c>
      <c r="DD5" s="125" t="s">
        <v>54</v>
      </c>
      <c r="DE5" s="125" t="s">
        <v>55</v>
      </c>
      <c r="DF5" s="125" t="s">
        <v>56</v>
      </c>
      <c r="DG5" s="125" t="s">
        <v>57</v>
      </c>
      <c r="DH5" s="125" t="s">
        <v>58</v>
      </c>
      <c r="DI5" s="125" t="s">
        <v>59</v>
      </c>
      <c r="DJ5" s="126" t="s">
        <v>60</v>
      </c>
      <c r="DK5" s="124" t="s">
        <v>50</v>
      </c>
      <c r="DL5" s="125" t="s">
        <v>51</v>
      </c>
      <c r="DM5" s="125" t="s">
        <v>52</v>
      </c>
      <c r="DN5" s="125" t="s">
        <v>53</v>
      </c>
      <c r="DO5" s="125" t="s">
        <v>54</v>
      </c>
      <c r="DP5" s="125" t="s">
        <v>55</v>
      </c>
      <c r="DQ5" s="125" t="s">
        <v>56</v>
      </c>
      <c r="DR5" s="125" t="s">
        <v>57</v>
      </c>
      <c r="DS5" s="125" t="s">
        <v>58</v>
      </c>
      <c r="DT5" s="125" t="s">
        <v>59</v>
      </c>
      <c r="DU5" s="126" t="s">
        <v>60</v>
      </c>
      <c r="DV5" s="124" t="s">
        <v>50</v>
      </c>
      <c r="DW5" s="125" t="s">
        <v>51</v>
      </c>
      <c r="DX5" s="125" t="s">
        <v>52</v>
      </c>
      <c r="DY5" s="125" t="s">
        <v>53</v>
      </c>
      <c r="DZ5" s="125" t="s">
        <v>54</v>
      </c>
      <c r="EA5" s="125" t="s">
        <v>55</v>
      </c>
      <c r="EB5" s="125" t="s">
        <v>56</v>
      </c>
      <c r="EC5" s="125" t="s">
        <v>57</v>
      </c>
      <c r="ED5" s="125" t="s">
        <v>58</v>
      </c>
      <c r="EE5" s="125" t="s">
        <v>59</v>
      </c>
      <c r="EF5" s="126" t="s">
        <v>60</v>
      </c>
      <c r="EG5" s="124" t="s">
        <v>50</v>
      </c>
      <c r="EH5" s="125" t="s">
        <v>51</v>
      </c>
      <c r="EI5" s="125" t="s">
        <v>52</v>
      </c>
      <c r="EJ5" s="125" t="s">
        <v>53</v>
      </c>
      <c r="EK5" s="125" t="s">
        <v>54</v>
      </c>
      <c r="EL5" s="125" t="s">
        <v>55</v>
      </c>
      <c r="EM5" s="125" t="s">
        <v>56</v>
      </c>
      <c r="EN5" s="125" t="s">
        <v>57</v>
      </c>
      <c r="EO5" s="125" t="s">
        <v>58</v>
      </c>
      <c r="EP5" s="125" t="s">
        <v>59</v>
      </c>
      <c r="EQ5" s="126" t="s">
        <v>60</v>
      </c>
      <c r="ER5" s="124" t="s">
        <v>50</v>
      </c>
      <c r="ES5" s="125" t="s">
        <v>51</v>
      </c>
      <c r="ET5" s="125" t="s">
        <v>52</v>
      </c>
      <c r="EU5" s="125" t="s">
        <v>53</v>
      </c>
      <c r="EV5" s="125" t="s">
        <v>54</v>
      </c>
      <c r="EW5" s="125" t="s">
        <v>55</v>
      </c>
      <c r="EX5" s="125" t="s">
        <v>56</v>
      </c>
      <c r="EY5" s="125" t="s">
        <v>57</v>
      </c>
      <c r="EZ5" s="125" t="s">
        <v>58</v>
      </c>
      <c r="FA5" s="125" t="s">
        <v>59</v>
      </c>
      <c r="FB5" s="126" t="s">
        <v>60</v>
      </c>
    </row>
    <row r="6" spans="16:158">
      <c r="P6" s="56" t="s">
        <v>61</v>
      </c>
      <c r="Q6" s="57" t="s">
        <v>61</v>
      </c>
      <c r="R6" s="57" t="s">
        <v>62</v>
      </c>
      <c r="S6" s="57" t="s">
        <v>29</v>
      </c>
      <c r="T6" s="57" t="s">
        <v>29</v>
      </c>
      <c r="U6" s="57" t="s">
        <v>29</v>
      </c>
      <c r="V6" s="57" t="s">
        <v>25</v>
      </c>
      <c r="W6" s="57" t="s">
        <v>63</v>
      </c>
      <c r="X6" s="57" t="s">
        <v>63</v>
      </c>
      <c r="Y6" s="57" t="s">
        <v>25</v>
      </c>
      <c r="Z6" s="58" t="s">
        <v>25</v>
      </c>
      <c r="AA6" s="56" t="s">
        <v>61</v>
      </c>
      <c r="AB6" s="57" t="s">
        <v>61</v>
      </c>
      <c r="AC6" s="57" t="s">
        <v>62</v>
      </c>
      <c r="AD6" s="57" t="s">
        <v>29</v>
      </c>
      <c r="AE6" s="57" t="s">
        <v>29</v>
      </c>
      <c r="AF6" s="57" t="s">
        <v>29</v>
      </c>
      <c r="AG6" s="57" t="s">
        <v>25</v>
      </c>
      <c r="AH6" s="57" t="s">
        <v>63</v>
      </c>
      <c r="AI6" s="57" t="s">
        <v>63</v>
      </c>
      <c r="AJ6" s="57" t="s">
        <v>25</v>
      </c>
      <c r="AK6" s="58" t="s">
        <v>25</v>
      </c>
      <c r="AL6" s="56" t="s">
        <v>61</v>
      </c>
      <c r="AM6" s="57" t="s">
        <v>61</v>
      </c>
      <c r="AN6" s="57" t="s">
        <v>62</v>
      </c>
      <c r="AO6" s="57" t="s">
        <v>29</v>
      </c>
      <c r="AP6" s="57" t="s">
        <v>29</v>
      </c>
      <c r="AQ6" s="57" t="s">
        <v>29</v>
      </c>
      <c r="AR6" s="57" t="s">
        <v>25</v>
      </c>
      <c r="AS6" s="57" t="s">
        <v>63</v>
      </c>
      <c r="AT6" s="57" t="s">
        <v>63</v>
      </c>
      <c r="AU6" s="57" t="s">
        <v>25</v>
      </c>
      <c r="AV6" s="58" t="s">
        <v>25</v>
      </c>
      <c r="AW6" s="56" t="s">
        <v>61</v>
      </c>
      <c r="AX6" s="57" t="s">
        <v>61</v>
      </c>
      <c r="AY6" s="57" t="s">
        <v>62</v>
      </c>
      <c r="AZ6" s="57" t="s">
        <v>29</v>
      </c>
      <c r="BA6" s="57" t="s">
        <v>29</v>
      </c>
      <c r="BB6" s="57" t="s">
        <v>29</v>
      </c>
      <c r="BC6" s="57" t="s">
        <v>25</v>
      </c>
      <c r="BD6" s="57" t="s">
        <v>63</v>
      </c>
      <c r="BE6" s="57" t="s">
        <v>63</v>
      </c>
      <c r="BF6" s="57" t="s">
        <v>25</v>
      </c>
      <c r="BG6" s="58" t="s">
        <v>25</v>
      </c>
      <c r="BH6" s="56" t="s">
        <v>61</v>
      </c>
      <c r="BI6" s="57" t="s">
        <v>61</v>
      </c>
      <c r="BJ6" s="57" t="s">
        <v>62</v>
      </c>
      <c r="BK6" s="57" t="s">
        <v>29</v>
      </c>
      <c r="BL6" s="57" t="s">
        <v>29</v>
      </c>
      <c r="BM6" s="57" t="s">
        <v>29</v>
      </c>
      <c r="BN6" s="57" t="s">
        <v>25</v>
      </c>
      <c r="BO6" s="57" t="s">
        <v>63</v>
      </c>
      <c r="BP6" s="57" t="s">
        <v>63</v>
      </c>
      <c r="BQ6" s="57" t="s">
        <v>25</v>
      </c>
      <c r="BR6" s="58" t="s">
        <v>25</v>
      </c>
      <c r="BS6" s="56" t="s">
        <v>61</v>
      </c>
      <c r="BT6" s="57" t="s">
        <v>61</v>
      </c>
      <c r="BU6" s="57" t="s">
        <v>62</v>
      </c>
      <c r="BV6" s="57" t="s">
        <v>29</v>
      </c>
      <c r="BW6" s="57" t="s">
        <v>29</v>
      </c>
      <c r="BX6" s="57" t="s">
        <v>29</v>
      </c>
      <c r="BY6" s="57" t="s">
        <v>25</v>
      </c>
      <c r="BZ6" s="57" t="s">
        <v>63</v>
      </c>
      <c r="CA6" s="57" t="s">
        <v>63</v>
      </c>
      <c r="CB6" s="57" t="s">
        <v>25</v>
      </c>
      <c r="CC6" s="58" t="s">
        <v>25</v>
      </c>
      <c r="CD6" s="56" t="s">
        <v>61</v>
      </c>
      <c r="CE6" s="57" t="s">
        <v>61</v>
      </c>
      <c r="CF6" s="57" t="s">
        <v>62</v>
      </c>
      <c r="CG6" s="57" t="s">
        <v>29</v>
      </c>
      <c r="CH6" s="57" t="s">
        <v>29</v>
      </c>
      <c r="CI6" s="57" t="s">
        <v>29</v>
      </c>
      <c r="CJ6" s="57" t="s">
        <v>25</v>
      </c>
      <c r="CK6" s="57" t="s">
        <v>63</v>
      </c>
      <c r="CL6" s="57" t="s">
        <v>63</v>
      </c>
      <c r="CM6" s="57" t="s">
        <v>25</v>
      </c>
      <c r="CN6" s="58" t="s">
        <v>25</v>
      </c>
      <c r="CO6" s="56" t="s">
        <v>61</v>
      </c>
      <c r="CP6" s="57" t="s">
        <v>61</v>
      </c>
      <c r="CQ6" s="57" t="s">
        <v>62</v>
      </c>
      <c r="CR6" s="57" t="s">
        <v>29</v>
      </c>
      <c r="CS6" s="57" t="s">
        <v>29</v>
      </c>
      <c r="CT6" s="57" t="s">
        <v>29</v>
      </c>
      <c r="CU6" s="57" t="s">
        <v>25</v>
      </c>
      <c r="CV6" s="57" t="s">
        <v>63</v>
      </c>
      <c r="CW6" s="57" t="s">
        <v>63</v>
      </c>
      <c r="CX6" s="57" t="s">
        <v>25</v>
      </c>
      <c r="CY6" s="58" t="s">
        <v>25</v>
      </c>
      <c r="CZ6" s="56" t="s">
        <v>61</v>
      </c>
      <c r="DA6" s="57" t="s">
        <v>61</v>
      </c>
      <c r="DB6" s="57" t="s">
        <v>62</v>
      </c>
      <c r="DC6" s="57" t="s">
        <v>29</v>
      </c>
      <c r="DD6" s="57" t="s">
        <v>29</v>
      </c>
      <c r="DE6" s="57" t="s">
        <v>29</v>
      </c>
      <c r="DF6" s="57" t="s">
        <v>25</v>
      </c>
      <c r="DG6" s="57" t="s">
        <v>63</v>
      </c>
      <c r="DH6" s="57" t="s">
        <v>63</v>
      </c>
      <c r="DI6" s="57" t="s">
        <v>25</v>
      </c>
      <c r="DJ6" s="58" t="s">
        <v>25</v>
      </c>
      <c r="DK6" s="56" t="s">
        <v>61</v>
      </c>
      <c r="DL6" s="57" t="s">
        <v>61</v>
      </c>
      <c r="DM6" s="57" t="s">
        <v>62</v>
      </c>
      <c r="DN6" s="57" t="s">
        <v>29</v>
      </c>
      <c r="DO6" s="57" t="s">
        <v>29</v>
      </c>
      <c r="DP6" s="57" t="s">
        <v>29</v>
      </c>
      <c r="DQ6" s="57" t="s">
        <v>25</v>
      </c>
      <c r="DR6" s="57" t="s">
        <v>63</v>
      </c>
      <c r="DS6" s="57" t="s">
        <v>63</v>
      </c>
      <c r="DT6" s="57" t="s">
        <v>25</v>
      </c>
      <c r="DU6" s="58" t="s">
        <v>25</v>
      </c>
      <c r="DV6" s="56" t="s">
        <v>61</v>
      </c>
      <c r="DW6" s="57" t="s">
        <v>61</v>
      </c>
      <c r="DX6" s="57" t="s">
        <v>62</v>
      </c>
      <c r="DY6" s="57" t="s">
        <v>29</v>
      </c>
      <c r="DZ6" s="57" t="s">
        <v>29</v>
      </c>
      <c r="EA6" s="57" t="s">
        <v>29</v>
      </c>
      <c r="EB6" s="57" t="s">
        <v>25</v>
      </c>
      <c r="EC6" s="57" t="s">
        <v>63</v>
      </c>
      <c r="ED6" s="57" t="s">
        <v>63</v>
      </c>
      <c r="EE6" s="57" t="s">
        <v>25</v>
      </c>
      <c r="EF6" s="58" t="s">
        <v>25</v>
      </c>
      <c r="EG6" s="56" t="s">
        <v>61</v>
      </c>
      <c r="EH6" s="57" t="s">
        <v>61</v>
      </c>
      <c r="EI6" s="57" t="s">
        <v>62</v>
      </c>
      <c r="EJ6" s="57" t="s">
        <v>29</v>
      </c>
      <c r="EK6" s="57" t="s">
        <v>29</v>
      </c>
      <c r="EL6" s="57" t="s">
        <v>29</v>
      </c>
      <c r="EM6" s="57" t="s">
        <v>25</v>
      </c>
      <c r="EN6" s="57" t="s">
        <v>63</v>
      </c>
      <c r="EO6" s="57" t="s">
        <v>63</v>
      </c>
      <c r="EP6" s="57" t="s">
        <v>25</v>
      </c>
      <c r="EQ6" s="58" t="s">
        <v>25</v>
      </c>
      <c r="ER6" s="56" t="s">
        <v>61</v>
      </c>
      <c r="ES6" s="57" t="s">
        <v>61</v>
      </c>
      <c r="ET6" s="57" t="s">
        <v>62</v>
      </c>
      <c r="EU6" s="57" t="s">
        <v>29</v>
      </c>
      <c r="EV6" s="57" t="s">
        <v>29</v>
      </c>
      <c r="EW6" s="57" t="s">
        <v>29</v>
      </c>
      <c r="EX6" s="57" t="s">
        <v>25</v>
      </c>
      <c r="EY6" s="57" t="s">
        <v>63</v>
      </c>
      <c r="EZ6" s="57" t="s">
        <v>63</v>
      </c>
      <c r="FA6" s="57" t="s">
        <v>25</v>
      </c>
      <c r="FB6" s="58" t="s">
        <v>25</v>
      </c>
    </row>
    <row r="7" spans="16:158">
      <c r="P7" s="127">
        <v>0</v>
      </c>
      <c r="Q7" s="128">
        <v>0</v>
      </c>
      <c r="R7" s="57">
        <v>0</v>
      </c>
      <c r="S7" s="129">
        <v>0</v>
      </c>
      <c r="T7" s="129">
        <v>0.77396811899999995</v>
      </c>
      <c r="U7" s="129">
        <v>0.77396811899999995</v>
      </c>
      <c r="V7" s="130">
        <v>0</v>
      </c>
      <c r="W7" s="130">
        <v>47.800167369999997</v>
      </c>
      <c r="X7" s="130">
        <v>0</v>
      </c>
      <c r="Y7" s="130">
        <v>0</v>
      </c>
      <c r="Z7" s="131">
        <v>200</v>
      </c>
      <c r="AA7" s="127">
        <v>0</v>
      </c>
      <c r="AB7" s="128">
        <v>0</v>
      </c>
      <c r="AC7" s="57">
        <v>0</v>
      </c>
      <c r="AD7" s="129">
        <v>0</v>
      </c>
      <c r="AE7" s="129">
        <v>1.726258976</v>
      </c>
      <c r="AF7" s="129">
        <v>1.726258976</v>
      </c>
      <c r="AG7" s="130">
        <v>0</v>
      </c>
      <c r="AH7" s="130">
        <v>72.501208300000002</v>
      </c>
      <c r="AI7" s="130">
        <v>0</v>
      </c>
      <c r="AJ7" s="130">
        <v>0</v>
      </c>
      <c r="AK7" s="131">
        <v>400</v>
      </c>
      <c r="AL7" s="127">
        <v>0</v>
      </c>
      <c r="AM7" s="128">
        <v>0</v>
      </c>
      <c r="AN7" s="57">
        <v>0</v>
      </c>
      <c r="AO7" s="129">
        <v>0</v>
      </c>
      <c r="AP7" s="129">
        <v>2.8262915130000001</v>
      </c>
      <c r="AQ7" s="129">
        <v>2.8262915130000001</v>
      </c>
      <c r="AR7" s="130">
        <v>0</v>
      </c>
      <c r="AS7" s="130">
        <v>86.668590309999999</v>
      </c>
      <c r="AT7" s="130">
        <v>0</v>
      </c>
      <c r="AU7" s="130">
        <v>0</v>
      </c>
      <c r="AV7" s="244">
        <v>600</v>
      </c>
      <c r="AW7" s="127">
        <v>0</v>
      </c>
      <c r="AX7" s="128">
        <v>0</v>
      </c>
      <c r="AY7" s="57">
        <v>0</v>
      </c>
      <c r="AZ7" s="129">
        <v>0</v>
      </c>
      <c r="BA7" s="129">
        <v>4.0731469149999997</v>
      </c>
      <c r="BB7" s="129">
        <v>4.0731469149999997</v>
      </c>
      <c r="BC7" s="130">
        <v>0</v>
      </c>
      <c r="BD7" s="130">
        <v>95.647062259999998</v>
      </c>
      <c r="BE7" s="130">
        <v>0</v>
      </c>
      <c r="BF7" s="130">
        <v>0</v>
      </c>
      <c r="BG7" s="244">
        <v>800</v>
      </c>
      <c r="BH7" s="127">
        <v>0</v>
      </c>
      <c r="BI7" s="128">
        <v>0</v>
      </c>
      <c r="BJ7" s="57">
        <v>0</v>
      </c>
      <c r="BK7" s="129">
        <v>0</v>
      </c>
      <c r="BL7" s="129">
        <v>5.4892006249999996</v>
      </c>
      <c r="BM7" s="129">
        <v>5.4892006249999996</v>
      </c>
      <c r="BN7" s="130">
        <v>0</v>
      </c>
      <c r="BO7" s="130">
        <v>101.81475759999999</v>
      </c>
      <c r="BP7" s="130">
        <v>0</v>
      </c>
      <c r="BQ7" s="130">
        <v>0</v>
      </c>
      <c r="BR7" s="244">
        <v>1000</v>
      </c>
      <c r="BS7" s="127">
        <v>0</v>
      </c>
      <c r="BT7" s="128">
        <v>0</v>
      </c>
      <c r="BU7" s="57">
        <v>0</v>
      </c>
      <c r="BV7" s="129">
        <v>0</v>
      </c>
      <c r="BW7" s="129">
        <v>7.1515628019999999</v>
      </c>
      <c r="BX7" s="129">
        <v>7.1515628019999999</v>
      </c>
      <c r="BY7" s="130">
        <v>0</v>
      </c>
      <c r="BZ7" s="130">
        <v>106.4022696</v>
      </c>
      <c r="CA7" s="130">
        <v>0</v>
      </c>
      <c r="CB7" s="130">
        <v>0</v>
      </c>
      <c r="CC7" s="244">
        <v>1200</v>
      </c>
      <c r="CD7" s="127">
        <v>0</v>
      </c>
      <c r="CE7" s="128">
        <v>0</v>
      </c>
      <c r="CF7" s="57">
        <v>0</v>
      </c>
      <c r="CG7" s="129">
        <v>0</v>
      </c>
      <c r="CH7" s="129">
        <v>9.3077516060000001</v>
      </c>
      <c r="CI7" s="129">
        <v>9.3077516060000001</v>
      </c>
      <c r="CJ7" s="130">
        <v>0</v>
      </c>
      <c r="CK7" s="130">
        <v>110.2004474</v>
      </c>
      <c r="CL7" s="130">
        <v>0</v>
      </c>
      <c r="CM7" s="130">
        <v>0</v>
      </c>
      <c r="CN7" s="244">
        <v>1400</v>
      </c>
      <c r="CO7" s="127">
        <v>0</v>
      </c>
      <c r="CP7" s="128">
        <v>0</v>
      </c>
      <c r="CQ7" s="57">
        <v>0</v>
      </c>
      <c r="CR7" s="129">
        <v>0</v>
      </c>
      <c r="CS7" s="129">
        <v>12.55118631</v>
      </c>
      <c r="CT7" s="129">
        <v>12.55118631</v>
      </c>
      <c r="CU7" s="130">
        <v>0</v>
      </c>
      <c r="CV7" s="130">
        <v>113.6785095</v>
      </c>
      <c r="CW7" s="130">
        <v>0</v>
      </c>
      <c r="CX7" s="130">
        <v>0</v>
      </c>
      <c r="CY7" s="244">
        <v>1600</v>
      </c>
      <c r="CZ7" s="127">
        <v>0</v>
      </c>
      <c r="DA7" s="128">
        <v>0</v>
      </c>
      <c r="DB7" s="57">
        <v>0</v>
      </c>
      <c r="DC7" s="129">
        <v>0</v>
      </c>
      <c r="DD7" s="129">
        <v>20.150392620000002</v>
      </c>
      <c r="DE7" s="129">
        <v>20.150392620000002</v>
      </c>
      <c r="DF7" s="130">
        <v>0</v>
      </c>
      <c r="DG7" s="130">
        <v>117.6987321</v>
      </c>
      <c r="DH7" s="130">
        <v>0</v>
      </c>
      <c r="DI7" s="130">
        <v>0</v>
      </c>
      <c r="DJ7" s="244">
        <v>1800</v>
      </c>
      <c r="DK7" s="127">
        <v>0</v>
      </c>
      <c r="DL7" s="128">
        <v>0</v>
      </c>
      <c r="DM7" s="57">
        <v>0</v>
      </c>
      <c r="DN7" s="129">
        <v>0</v>
      </c>
      <c r="DO7" s="129">
        <v>45.630189170000001</v>
      </c>
      <c r="DP7" s="129">
        <v>45.630189170000001</v>
      </c>
      <c r="DQ7" s="130">
        <v>0</v>
      </c>
      <c r="DR7" s="130">
        <v>121.66703560000001</v>
      </c>
      <c r="DS7" s="130">
        <v>0</v>
      </c>
      <c r="DT7" s="130">
        <v>0</v>
      </c>
      <c r="DU7" s="244">
        <v>2000</v>
      </c>
      <c r="DV7" s="127">
        <v>0</v>
      </c>
      <c r="DW7" s="128">
        <v>0</v>
      </c>
      <c r="DX7" s="57">
        <v>0</v>
      </c>
      <c r="DY7" s="129">
        <v>0</v>
      </c>
      <c r="DZ7" s="129">
        <v>94.127685060000005</v>
      </c>
      <c r="EA7" s="129">
        <v>94.127685060000005</v>
      </c>
      <c r="EB7" s="130">
        <v>0</v>
      </c>
      <c r="EC7" s="130">
        <v>123.3617761</v>
      </c>
      <c r="ED7" s="130">
        <v>0</v>
      </c>
      <c r="EE7" s="130">
        <v>0</v>
      </c>
      <c r="EF7" s="244">
        <v>2200</v>
      </c>
      <c r="EG7" s="127">
        <v>0</v>
      </c>
      <c r="EH7" s="128">
        <v>0</v>
      </c>
      <c r="EI7" s="57">
        <v>0</v>
      </c>
      <c r="EJ7" s="129">
        <v>0</v>
      </c>
      <c r="EK7" s="129">
        <v>155.3309529</v>
      </c>
      <c r="EL7" s="129">
        <v>155.3309529</v>
      </c>
      <c r="EM7" s="130">
        <v>0</v>
      </c>
      <c r="EN7" s="130">
        <v>124.0021136</v>
      </c>
      <c r="EO7" s="130">
        <v>0</v>
      </c>
      <c r="EP7" s="130">
        <v>0</v>
      </c>
      <c r="EQ7" s="244">
        <v>2400</v>
      </c>
      <c r="ER7" s="127">
        <v>0</v>
      </c>
      <c r="ES7" s="128">
        <v>0</v>
      </c>
      <c r="ET7" s="57">
        <v>0</v>
      </c>
      <c r="EU7" s="129">
        <v>0</v>
      </c>
      <c r="EV7" s="129">
        <v>225.23966540000001</v>
      </c>
      <c r="EW7" s="129">
        <v>225.23966540000001</v>
      </c>
      <c r="EX7" s="130">
        <v>0</v>
      </c>
      <c r="EY7" s="130">
        <v>124.310123</v>
      </c>
      <c r="EZ7" s="130">
        <v>0</v>
      </c>
      <c r="FA7" s="130">
        <v>0</v>
      </c>
      <c r="FB7" s="244">
        <v>2600</v>
      </c>
    </row>
    <row r="8" spans="16:158">
      <c r="P8" s="127">
        <v>0.5</v>
      </c>
      <c r="Q8" s="128">
        <v>-0.5</v>
      </c>
      <c r="R8" s="57">
        <v>10</v>
      </c>
      <c r="S8" s="129">
        <v>0</v>
      </c>
      <c r="T8" s="129">
        <v>0.74289131600000002</v>
      </c>
      <c r="U8" s="129">
        <v>0.74289131600000002</v>
      </c>
      <c r="V8" s="130">
        <v>0.84823009999999999</v>
      </c>
      <c r="W8" s="130">
        <v>46.596326519999998</v>
      </c>
      <c r="X8" s="130">
        <v>0</v>
      </c>
      <c r="Y8" s="130">
        <v>0.33656249999999999</v>
      </c>
      <c r="Z8" s="131">
        <v>199.6634</v>
      </c>
      <c r="AA8" s="127">
        <v>0.5</v>
      </c>
      <c r="AB8" s="128">
        <v>-0.5</v>
      </c>
      <c r="AC8" s="57">
        <v>10</v>
      </c>
      <c r="AD8" s="129">
        <v>0</v>
      </c>
      <c r="AE8" s="129">
        <v>1.668497847</v>
      </c>
      <c r="AF8" s="129">
        <v>1.668497847</v>
      </c>
      <c r="AG8" s="130">
        <v>0.84823009999999999</v>
      </c>
      <c r="AH8" s="130">
        <v>71.462184250000007</v>
      </c>
      <c r="AI8" s="130">
        <v>0</v>
      </c>
      <c r="AJ8" s="130">
        <v>0.55640630000000002</v>
      </c>
      <c r="AK8" s="131">
        <v>399.4436</v>
      </c>
      <c r="AL8" s="127">
        <v>0.5</v>
      </c>
      <c r="AM8" s="128">
        <v>-0.5</v>
      </c>
      <c r="AN8" s="57">
        <v>10</v>
      </c>
      <c r="AO8" s="129">
        <v>0</v>
      </c>
      <c r="AP8" s="129">
        <v>2.7420597619999998</v>
      </c>
      <c r="AQ8" s="129">
        <v>2.7420597619999998</v>
      </c>
      <c r="AR8" s="130">
        <v>0.84823009999999999</v>
      </c>
      <c r="AS8" s="130">
        <v>85.85980438</v>
      </c>
      <c r="AT8" s="130">
        <v>0</v>
      </c>
      <c r="AU8" s="130">
        <v>0.68925000000000003</v>
      </c>
      <c r="AV8" s="131">
        <v>599.3107</v>
      </c>
      <c r="AW8" s="127">
        <v>0.5</v>
      </c>
      <c r="AX8" s="128">
        <v>-0.5</v>
      </c>
      <c r="AY8" s="57">
        <v>10</v>
      </c>
      <c r="AZ8" s="129">
        <v>0</v>
      </c>
      <c r="BA8" s="129">
        <v>3.9628453289999999</v>
      </c>
      <c r="BB8" s="129">
        <v>3.9628453289999999</v>
      </c>
      <c r="BC8" s="130">
        <v>0.84823009999999999</v>
      </c>
      <c r="BD8" s="130">
        <v>95.025966600000004</v>
      </c>
      <c r="BE8" s="130">
        <v>0</v>
      </c>
      <c r="BF8" s="130">
        <v>0.77706249999999999</v>
      </c>
      <c r="BG8" s="131">
        <v>799.22299999999996</v>
      </c>
      <c r="BH8" s="127">
        <v>0.5</v>
      </c>
      <c r="BI8" s="128">
        <v>-0.5</v>
      </c>
      <c r="BJ8" s="57">
        <v>10</v>
      </c>
      <c r="BK8" s="129">
        <v>0</v>
      </c>
      <c r="BL8" s="129">
        <v>5.353200159</v>
      </c>
      <c r="BM8" s="129">
        <v>5.353200159</v>
      </c>
      <c r="BN8" s="130">
        <v>0.84823009999999999</v>
      </c>
      <c r="BO8" s="130">
        <v>101.337231</v>
      </c>
      <c r="BP8" s="130">
        <v>0</v>
      </c>
      <c r="BQ8" s="130">
        <v>0.84</v>
      </c>
      <c r="BR8" s="131">
        <v>999.16</v>
      </c>
      <c r="BS8" s="127">
        <v>0.5</v>
      </c>
      <c r="BT8" s="128">
        <v>-0.5</v>
      </c>
      <c r="BU8" s="57">
        <v>10</v>
      </c>
      <c r="BV8" s="129">
        <v>0</v>
      </c>
      <c r="BW8" s="129">
        <v>6.9900463950000002</v>
      </c>
      <c r="BX8" s="129">
        <v>6.9900463950000002</v>
      </c>
      <c r="BY8" s="130">
        <v>0.84823009999999999</v>
      </c>
      <c r="BZ8" s="130">
        <v>106.0377281</v>
      </c>
      <c r="CA8" s="130">
        <v>0</v>
      </c>
      <c r="CB8" s="130">
        <v>0.88775000000000004</v>
      </c>
      <c r="CC8" s="131">
        <v>1199.1120000000001</v>
      </c>
      <c r="CD8" s="127">
        <v>0.5</v>
      </c>
      <c r="CE8" s="128">
        <v>-0.5</v>
      </c>
      <c r="CF8" s="57">
        <v>10</v>
      </c>
      <c r="CG8" s="129">
        <v>0</v>
      </c>
      <c r="CH8" s="129">
        <v>9.1203685429999997</v>
      </c>
      <c r="CI8" s="129">
        <v>9.1203685429999997</v>
      </c>
      <c r="CJ8" s="130">
        <v>0.84823009999999999</v>
      </c>
      <c r="CK8" s="130">
        <v>109.9330331</v>
      </c>
      <c r="CL8" s="130">
        <v>0</v>
      </c>
      <c r="CM8" s="130">
        <v>0.92512499999999998</v>
      </c>
      <c r="CN8" s="131">
        <v>1399.075</v>
      </c>
      <c r="CO8" s="127">
        <v>0.5</v>
      </c>
      <c r="CP8" s="128">
        <v>-0.5</v>
      </c>
      <c r="CQ8" s="57">
        <v>10</v>
      </c>
      <c r="CR8" s="129">
        <v>0</v>
      </c>
      <c r="CS8" s="129">
        <v>12.3383965</v>
      </c>
      <c r="CT8" s="129">
        <v>12.3383965</v>
      </c>
      <c r="CU8" s="130">
        <v>0.84823009999999999</v>
      </c>
      <c r="CV8" s="130">
        <v>113.5012187</v>
      </c>
      <c r="CW8" s="130">
        <v>0</v>
      </c>
      <c r="CX8" s="130">
        <v>0.96087500000000003</v>
      </c>
      <c r="CY8" s="131">
        <v>1599.039</v>
      </c>
      <c r="CZ8" s="127">
        <v>0.5</v>
      </c>
      <c r="DA8" s="128">
        <v>-0.5</v>
      </c>
      <c r="DB8" s="57">
        <v>10</v>
      </c>
      <c r="DC8" s="129">
        <v>0</v>
      </c>
      <c r="DD8" s="129">
        <v>19.911576620000002</v>
      </c>
      <c r="DE8" s="129">
        <v>19.911576620000002</v>
      </c>
      <c r="DF8" s="130">
        <v>0.84823009999999999</v>
      </c>
      <c r="DG8" s="130">
        <v>117.6163347</v>
      </c>
      <c r="DH8" s="130">
        <v>0</v>
      </c>
      <c r="DI8" s="130">
        <v>0.99775000000000003</v>
      </c>
      <c r="DJ8" s="131">
        <v>1799.002</v>
      </c>
      <c r="DK8" s="127">
        <v>0.5</v>
      </c>
      <c r="DL8" s="128">
        <v>-0.5</v>
      </c>
      <c r="DM8" s="57">
        <v>10</v>
      </c>
      <c r="DN8" s="129">
        <v>0</v>
      </c>
      <c r="DO8" s="129">
        <v>45.364923830000002</v>
      </c>
      <c r="DP8" s="129">
        <v>45.364923830000002</v>
      </c>
      <c r="DQ8" s="130">
        <v>0.84823009999999999</v>
      </c>
      <c r="DR8" s="130">
        <v>121.64806919999999</v>
      </c>
      <c r="DS8" s="130">
        <v>0</v>
      </c>
      <c r="DT8" s="130">
        <v>1.0318750000000001</v>
      </c>
      <c r="DU8" s="131">
        <v>1998.9680000000001</v>
      </c>
      <c r="DV8" s="127">
        <v>0.5</v>
      </c>
      <c r="DW8" s="128">
        <v>-0.5</v>
      </c>
      <c r="DX8" s="57">
        <v>10</v>
      </c>
      <c r="DY8" s="129">
        <v>0</v>
      </c>
      <c r="DZ8" s="129">
        <v>93.835899819999995</v>
      </c>
      <c r="EA8" s="129">
        <v>93.835899819999995</v>
      </c>
      <c r="EB8" s="130">
        <v>0.84823009999999999</v>
      </c>
      <c r="EC8" s="130">
        <v>123.35674899999999</v>
      </c>
      <c r="ED8" s="130">
        <v>0</v>
      </c>
      <c r="EE8" s="130">
        <v>1.0462499999999999</v>
      </c>
      <c r="EF8" s="131">
        <v>2198.9540000000002</v>
      </c>
      <c r="EG8" s="127">
        <v>0.5</v>
      </c>
      <c r="EH8" s="128">
        <v>-0.5</v>
      </c>
      <c r="EI8" s="57">
        <v>10</v>
      </c>
      <c r="EJ8" s="129">
        <v>0</v>
      </c>
      <c r="EK8" s="129">
        <v>155.0126558</v>
      </c>
      <c r="EL8" s="129">
        <v>155.0126558</v>
      </c>
      <c r="EM8" s="130">
        <v>0.84823009999999999</v>
      </c>
      <c r="EN8" s="130">
        <v>124.00008099999999</v>
      </c>
      <c r="EO8" s="130">
        <v>0</v>
      </c>
      <c r="EP8" s="130">
        <v>1.052</v>
      </c>
      <c r="EQ8" s="131">
        <v>2398.9479999999999</v>
      </c>
      <c r="ER8" s="127">
        <v>0.5</v>
      </c>
      <c r="ES8" s="128">
        <v>-0.5</v>
      </c>
      <c r="ET8" s="57">
        <v>10</v>
      </c>
      <c r="EU8" s="129">
        <v>0</v>
      </c>
      <c r="EV8" s="129">
        <v>224.8948403</v>
      </c>
      <c r="EW8" s="129">
        <v>224.8948403</v>
      </c>
      <c r="EX8" s="130">
        <v>0.84823009999999999</v>
      </c>
      <c r="EY8" s="130">
        <v>124.3090711</v>
      </c>
      <c r="EZ8" s="130">
        <v>0</v>
      </c>
      <c r="FA8" s="130">
        <v>1.0547500000000001</v>
      </c>
      <c r="FB8" s="131">
        <v>2598.9450000000002</v>
      </c>
    </row>
    <row r="9" spans="16:158" ht="12.75" customHeight="1">
      <c r="P9" s="127">
        <v>1.5</v>
      </c>
      <c r="Q9" s="128">
        <v>-1.5</v>
      </c>
      <c r="R9" s="57">
        <v>20</v>
      </c>
      <c r="S9" s="129">
        <v>0</v>
      </c>
      <c r="T9" s="129">
        <v>0.68084124300000004</v>
      </c>
      <c r="U9" s="129">
        <v>0.68084124300000004</v>
      </c>
      <c r="V9" s="130">
        <v>5.0893800000000002</v>
      </c>
      <c r="W9" s="130">
        <v>44.076723399999999</v>
      </c>
      <c r="X9" s="130">
        <v>0</v>
      </c>
      <c r="Y9" s="130">
        <v>1.939719</v>
      </c>
      <c r="Z9" s="131">
        <v>197.72370000000001</v>
      </c>
      <c r="AA9" s="127">
        <v>1.5</v>
      </c>
      <c r="AB9" s="128">
        <v>-1.5</v>
      </c>
      <c r="AC9" s="57">
        <v>20</v>
      </c>
      <c r="AD9" s="129">
        <v>0</v>
      </c>
      <c r="AE9" s="129">
        <v>1.5531355979999999</v>
      </c>
      <c r="AF9" s="129">
        <v>1.5531355979999999</v>
      </c>
      <c r="AG9" s="130">
        <v>5.0893800000000002</v>
      </c>
      <c r="AH9" s="130">
        <v>69.258850659999993</v>
      </c>
      <c r="AI9" s="130">
        <v>0</v>
      </c>
      <c r="AJ9" s="130">
        <v>3.2631869999999998</v>
      </c>
      <c r="AK9" s="131">
        <v>396.18040000000002</v>
      </c>
      <c r="AL9" s="127">
        <v>1.5</v>
      </c>
      <c r="AM9" s="128">
        <v>-1.5</v>
      </c>
      <c r="AN9" s="57">
        <v>20</v>
      </c>
      <c r="AO9" s="129">
        <v>0</v>
      </c>
      <c r="AP9" s="129">
        <v>2.573789449</v>
      </c>
      <c r="AQ9" s="129">
        <v>2.573789449</v>
      </c>
      <c r="AR9" s="130">
        <v>5.0893800000000002</v>
      </c>
      <c r="AS9" s="130">
        <v>84.137394439999994</v>
      </c>
      <c r="AT9" s="130">
        <v>0</v>
      </c>
      <c r="AU9" s="130">
        <v>4.0744379999999998</v>
      </c>
      <c r="AV9" s="131">
        <v>595.23630000000003</v>
      </c>
      <c r="AW9" s="127">
        <v>1.5</v>
      </c>
      <c r="AX9" s="128">
        <v>-1.5</v>
      </c>
      <c r="AY9" s="57">
        <v>20</v>
      </c>
      <c r="AZ9" s="129">
        <v>0</v>
      </c>
      <c r="BA9" s="129">
        <v>3.7424562859999999</v>
      </c>
      <c r="BB9" s="129">
        <v>3.7424562859999999</v>
      </c>
      <c r="BC9" s="130">
        <v>5.0893800000000002</v>
      </c>
      <c r="BD9" s="130">
        <v>93.70278055</v>
      </c>
      <c r="BE9" s="130">
        <v>0</v>
      </c>
      <c r="BF9" s="130">
        <v>4.6149370000000003</v>
      </c>
      <c r="BG9" s="131">
        <v>794.60799999999995</v>
      </c>
      <c r="BH9" s="127">
        <v>1.5</v>
      </c>
      <c r="BI9" s="128">
        <v>-1.5</v>
      </c>
      <c r="BJ9" s="57">
        <v>20</v>
      </c>
      <c r="BK9" s="129">
        <v>0</v>
      </c>
      <c r="BL9" s="129">
        <v>5.0814276319999996</v>
      </c>
      <c r="BM9" s="129">
        <v>5.0814276319999996</v>
      </c>
      <c r="BN9" s="130">
        <v>5.0893800000000002</v>
      </c>
      <c r="BO9" s="130">
        <v>100.3215216</v>
      </c>
      <c r="BP9" s="130">
        <v>0</v>
      </c>
      <c r="BQ9" s="130">
        <v>5.0028119999999996</v>
      </c>
      <c r="BR9" s="131">
        <v>994.15719999999999</v>
      </c>
      <c r="BS9" s="127">
        <v>1.5</v>
      </c>
      <c r="BT9" s="128">
        <v>-1.5</v>
      </c>
      <c r="BU9" s="57">
        <v>20</v>
      </c>
      <c r="BV9" s="129">
        <v>0</v>
      </c>
      <c r="BW9" s="129">
        <v>6.6672525440000001</v>
      </c>
      <c r="BX9" s="129">
        <v>6.6672525440000001</v>
      </c>
      <c r="BY9" s="130">
        <v>5.0893800000000002</v>
      </c>
      <c r="BZ9" s="130">
        <v>105.2646184</v>
      </c>
      <c r="CA9" s="130">
        <v>0</v>
      </c>
      <c r="CB9" s="130">
        <v>5.298</v>
      </c>
      <c r="CC9" s="131">
        <v>1193.8140000000001</v>
      </c>
      <c r="CD9" s="127">
        <v>1.5</v>
      </c>
      <c r="CE9" s="128">
        <v>-1.5</v>
      </c>
      <c r="CF9" s="57">
        <v>20</v>
      </c>
      <c r="CG9" s="129">
        <v>0</v>
      </c>
      <c r="CH9" s="129">
        <v>8.7458500699999995</v>
      </c>
      <c r="CI9" s="129">
        <v>8.7458500699999995</v>
      </c>
      <c r="CJ9" s="130">
        <v>5.0893800000000002</v>
      </c>
      <c r="CK9" s="130">
        <v>109.36851299999999</v>
      </c>
      <c r="CL9" s="130">
        <v>0</v>
      </c>
      <c r="CM9" s="130">
        <v>5.5297499999999999</v>
      </c>
      <c r="CN9" s="131">
        <v>1393.5450000000001</v>
      </c>
      <c r="CO9" s="127">
        <v>1.5</v>
      </c>
      <c r="CP9" s="128">
        <v>-1.5</v>
      </c>
      <c r="CQ9" s="57">
        <v>20</v>
      </c>
      <c r="CR9" s="129">
        <v>0</v>
      </c>
      <c r="CS9" s="129">
        <v>11.91307245</v>
      </c>
      <c r="CT9" s="129">
        <v>11.91307245</v>
      </c>
      <c r="CU9" s="130">
        <v>5.0893800000000002</v>
      </c>
      <c r="CV9" s="130">
        <v>113.1296711</v>
      </c>
      <c r="CW9" s="130">
        <v>0</v>
      </c>
      <c r="CX9" s="130">
        <v>5.7512499999999998</v>
      </c>
      <c r="CY9" s="131">
        <v>1593.288</v>
      </c>
      <c r="CZ9" s="127">
        <v>1.5</v>
      </c>
      <c r="DA9" s="128">
        <v>-1.5</v>
      </c>
      <c r="DB9" s="57">
        <v>20</v>
      </c>
      <c r="DC9" s="129">
        <v>0</v>
      </c>
      <c r="DD9" s="129">
        <v>19.43420935</v>
      </c>
      <c r="DE9" s="129">
        <v>19.43420935</v>
      </c>
      <c r="DF9" s="130">
        <v>5.0893800000000002</v>
      </c>
      <c r="DG9" s="130">
        <v>117.44592830000001</v>
      </c>
      <c r="DH9" s="130">
        <v>0</v>
      </c>
      <c r="DI9" s="130">
        <v>5.9794999999999998</v>
      </c>
      <c r="DJ9" s="131">
        <v>1793.0229999999999</v>
      </c>
      <c r="DK9" s="127">
        <v>1.5</v>
      </c>
      <c r="DL9" s="128">
        <v>-1.5</v>
      </c>
      <c r="DM9" s="57">
        <v>20</v>
      </c>
      <c r="DN9" s="129">
        <v>0</v>
      </c>
      <c r="DO9" s="129">
        <v>44.834666849999998</v>
      </c>
      <c r="DP9" s="129">
        <v>44.834666849999998</v>
      </c>
      <c r="DQ9" s="130">
        <v>5.0893800000000002</v>
      </c>
      <c r="DR9" s="130">
        <v>121.6095014</v>
      </c>
      <c r="DS9" s="130">
        <v>0</v>
      </c>
      <c r="DT9" s="130">
        <v>6.19</v>
      </c>
      <c r="DU9" s="131">
        <v>1992.778</v>
      </c>
      <c r="DV9" s="127">
        <v>1.5</v>
      </c>
      <c r="DW9" s="128">
        <v>-1.5</v>
      </c>
      <c r="DX9" s="57">
        <v>20</v>
      </c>
      <c r="DY9" s="129">
        <v>0</v>
      </c>
      <c r="DZ9" s="129">
        <v>93.252606889999996</v>
      </c>
      <c r="EA9" s="129">
        <v>93.252606889999996</v>
      </c>
      <c r="EB9" s="130">
        <v>5.0893800000000002</v>
      </c>
      <c r="EC9" s="130">
        <v>123.34660649999999</v>
      </c>
      <c r="ED9" s="130">
        <v>0</v>
      </c>
      <c r="EE9" s="130">
        <v>6.2777500000000002</v>
      </c>
      <c r="EF9" s="131">
        <v>2192.6759999999999</v>
      </c>
      <c r="EG9" s="127">
        <v>1.5</v>
      </c>
      <c r="EH9" s="128">
        <v>-1.5</v>
      </c>
      <c r="EI9" s="57">
        <v>20</v>
      </c>
      <c r="EJ9" s="129">
        <v>0</v>
      </c>
      <c r="EK9" s="129">
        <v>154.37634069999999</v>
      </c>
      <c r="EL9" s="129">
        <v>154.37634069999999</v>
      </c>
      <c r="EM9" s="130">
        <v>5.0893800000000002</v>
      </c>
      <c r="EN9" s="130">
        <v>123.99599259999999</v>
      </c>
      <c r="EO9" s="130">
        <v>0</v>
      </c>
      <c r="EP9" s="130">
        <v>6.3109999999999999</v>
      </c>
      <c r="EQ9" s="131">
        <v>2392.6370000000002</v>
      </c>
      <c r="ER9" s="127">
        <v>1.5</v>
      </c>
      <c r="ES9" s="128">
        <v>-1.5</v>
      </c>
      <c r="ET9" s="57">
        <v>20</v>
      </c>
      <c r="EU9" s="129">
        <v>0</v>
      </c>
      <c r="EV9" s="129">
        <v>224.2054698</v>
      </c>
      <c r="EW9" s="129">
        <v>224.2054698</v>
      </c>
      <c r="EX9" s="130">
        <v>5.0893800000000002</v>
      </c>
      <c r="EY9" s="130">
        <v>124.30695849999999</v>
      </c>
      <c r="EZ9" s="130">
        <v>0</v>
      </c>
      <c r="FA9" s="130">
        <v>6.3265000000000002</v>
      </c>
      <c r="FB9" s="131">
        <v>2592.6190000000001</v>
      </c>
    </row>
    <row r="10" spans="16:158">
      <c r="P10" s="127">
        <v>3</v>
      </c>
      <c r="Q10" s="128">
        <v>-3</v>
      </c>
      <c r="R10" s="57">
        <v>35</v>
      </c>
      <c r="S10" s="129">
        <v>0</v>
      </c>
      <c r="T10" s="129">
        <v>0.58866051699999999</v>
      </c>
      <c r="U10" s="129">
        <v>0.58866051699999999</v>
      </c>
      <c r="V10" s="130">
        <v>13.995799999999999</v>
      </c>
      <c r="W10" s="130">
        <v>40.019657770000002</v>
      </c>
      <c r="X10" s="130">
        <v>0</v>
      </c>
      <c r="Y10" s="130">
        <v>4.9473440000000002</v>
      </c>
      <c r="Z10" s="131">
        <v>192.7764</v>
      </c>
      <c r="AA10" s="127">
        <v>3</v>
      </c>
      <c r="AB10" s="128">
        <v>-3</v>
      </c>
      <c r="AC10" s="57">
        <v>35</v>
      </c>
      <c r="AD10" s="129">
        <v>0</v>
      </c>
      <c r="AE10" s="129">
        <v>1.3814993280000001</v>
      </c>
      <c r="AF10" s="129">
        <v>1.3814993280000001</v>
      </c>
      <c r="AG10" s="130">
        <v>13.995799999999999</v>
      </c>
      <c r="AH10" s="130">
        <v>65.623203540000006</v>
      </c>
      <c r="AI10" s="130">
        <v>0</v>
      </c>
      <c r="AJ10" s="130">
        <v>8.6014379999999999</v>
      </c>
      <c r="AK10" s="131">
        <v>387.57900000000001</v>
      </c>
      <c r="AL10" s="127">
        <v>3</v>
      </c>
      <c r="AM10" s="128">
        <v>-3</v>
      </c>
      <c r="AN10" s="57">
        <v>35</v>
      </c>
      <c r="AO10" s="129">
        <v>0</v>
      </c>
      <c r="AP10" s="129">
        <v>2.3230969589999999</v>
      </c>
      <c r="AQ10" s="129">
        <v>2.3230969589999999</v>
      </c>
      <c r="AR10" s="130">
        <v>13.995799999999999</v>
      </c>
      <c r="AS10" s="130">
        <v>81.270428210000006</v>
      </c>
      <c r="AT10" s="130">
        <v>0</v>
      </c>
      <c r="AU10" s="130">
        <v>10.902380000000001</v>
      </c>
      <c r="AV10" s="131">
        <v>584.33389999999997</v>
      </c>
      <c r="AW10" s="127">
        <v>3</v>
      </c>
      <c r="AX10" s="128">
        <v>-3</v>
      </c>
      <c r="AY10" s="57">
        <v>35</v>
      </c>
      <c r="AZ10" s="129">
        <v>0</v>
      </c>
      <c r="BA10" s="129">
        <v>3.413780144</v>
      </c>
      <c r="BB10" s="129">
        <v>3.413780144</v>
      </c>
      <c r="BC10" s="130">
        <v>13.995799999999999</v>
      </c>
      <c r="BD10" s="130">
        <v>91.497134259999996</v>
      </c>
      <c r="BE10" s="130">
        <v>0</v>
      </c>
      <c r="BF10" s="130">
        <v>12.45369</v>
      </c>
      <c r="BG10" s="131">
        <v>782.15430000000003</v>
      </c>
      <c r="BH10" s="127">
        <v>3</v>
      </c>
      <c r="BI10" s="128">
        <v>-3</v>
      </c>
      <c r="BJ10" s="57">
        <v>35</v>
      </c>
      <c r="BK10" s="129">
        <v>0</v>
      </c>
      <c r="BL10" s="129">
        <v>4.6758093570000003</v>
      </c>
      <c r="BM10" s="129">
        <v>4.6758093570000003</v>
      </c>
      <c r="BN10" s="130">
        <v>13.995799999999999</v>
      </c>
      <c r="BO10" s="130">
        <v>98.632293820000001</v>
      </c>
      <c r="BP10" s="130">
        <v>0</v>
      </c>
      <c r="BQ10" s="130">
        <v>13.57325</v>
      </c>
      <c r="BR10" s="131">
        <v>980.58389999999997</v>
      </c>
      <c r="BS10" s="127">
        <v>3</v>
      </c>
      <c r="BT10" s="128">
        <v>-3</v>
      </c>
      <c r="BU10" s="57">
        <v>35</v>
      </c>
      <c r="BV10" s="129">
        <v>0</v>
      </c>
      <c r="BW10" s="129">
        <v>6.1852008100000004</v>
      </c>
      <c r="BX10" s="129">
        <v>6.1852008100000004</v>
      </c>
      <c r="BY10" s="130">
        <v>13.995799999999999</v>
      </c>
      <c r="BZ10" s="130">
        <v>103.98510020000001</v>
      </c>
      <c r="CA10" s="130">
        <v>0</v>
      </c>
      <c r="CB10" s="130">
        <v>14.428129999999999</v>
      </c>
      <c r="CC10" s="131">
        <v>1179.386</v>
      </c>
      <c r="CD10" s="127">
        <v>3</v>
      </c>
      <c r="CE10" s="128">
        <v>-3</v>
      </c>
      <c r="CF10" s="57">
        <v>35</v>
      </c>
      <c r="CG10" s="129">
        <v>0</v>
      </c>
      <c r="CH10" s="129">
        <v>8.1862927200000009</v>
      </c>
      <c r="CI10" s="129">
        <v>8.1862927200000009</v>
      </c>
      <c r="CJ10" s="130">
        <v>13.995799999999999</v>
      </c>
      <c r="CK10" s="130">
        <v>108.4415904</v>
      </c>
      <c r="CL10" s="130">
        <v>0</v>
      </c>
      <c r="CM10" s="130">
        <v>15.1035</v>
      </c>
      <c r="CN10" s="131">
        <v>1378.442</v>
      </c>
      <c r="CO10" s="127">
        <v>3</v>
      </c>
      <c r="CP10" s="128">
        <v>-3</v>
      </c>
      <c r="CQ10" s="57">
        <v>35</v>
      </c>
      <c r="CR10" s="129">
        <v>0</v>
      </c>
      <c r="CS10" s="129">
        <v>11.277381009999999</v>
      </c>
      <c r="CT10" s="129">
        <v>11.277381009999999</v>
      </c>
      <c r="CU10" s="130">
        <v>13.995799999999999</v>
      </c>
      <c r="CV10" s="130">
        <v>112.5273212</v>
      </c>
      <c r="CW10" s="130">
        <v>0</v>
      </c>
      <c r="CX10" s="130">
        <v>15.74788</v>
      </c>
      <c r="CY10" s="131">
        <v>1577.54</v>
      </c>
      <c r="CZ10" s="127">
        <v>3</v>
      </c>
      <c r="DA10" s="128">
        <v>-3</v>
      </c>
      <c r="DB10" s="57">
        <v>35</v>
      </c>
      <c r="DC10" s="129">
        <v>0</v>
      </c>
      <c r="DD10" s="129">
        <v>18.720538449999999</v>
      </c>
      <c r="DE10" s="129">
        <v>18.720538449999999</v>
      </c>
      <c r="DF10" s="130">
        <v>13.995799999999999</v>
      </c>
      <c r="DG10" s="130">
        <v>117.1759746</v>
      </c>
      <c r="DH10" s="130">
        <v>0</v>
      </c>
      <c r="DI10" s="130">
        <v>16.412870000000002</v>
      </c>
      <c r="DJ10" s="131">
        <v>1776.61</v>
      </c>
      <c r="DK10" s="127">
        <v>3</v>
      </c>
      <c r="DL10" s="128">
        <v>-3</v>
      </c>
      <c r="DM10" s="57">
        <v>35</v>
      </c>
      <c r="DN10" s="129">
        <v>0</v>
      </c>
      <c r="DO10" s="129">
        <v>44.041744360000003</v>
      </c>
      <c r="DP10" s="129">
        <v>44.041744360000003</v>
      </c>
      <c r="DQ10" s="130">
        <v>13.995799999999999</v>
      </c>
      <c r="DR10" s="130">
        <v>121.55014389999999</v>
      </c>
      <c r="DS10" s="130">
        <v>0</v>
      </c>
      <c r="DT10" s="130">
        <v>17.015630000000002</v>
      </c>
      <c r="DU10" s="131">
        <v>1975.7619999999999</v>
      </c>
      <c r="DV10" s="127">
        <v>3</v>
      </c>
      <c r="DW10" s="128">
        <v>-3</v>
      </c>
      <c r="DX10" s="57">
        <v>35</v>
      </c>
      <c r="DY10" s="129">
        <v>0</v>
      </c>
      <c r="DZ10" s="129">
        <v>92.380165320000003</v>
      </c>
      <c r="EA10" s="129">
        <v>92.380165320000003</v>
      </c>
      <c r="EB10" s="130">
        <v>13.995799999999999</v>
      </c>
      <c r="EC10" s="130">
        <v>123.3312002</v>
      </c>
      <c r="ED10" s="130">
        <v>0</v>
      </c>
      <c r="EE10" s="130">
        <v>17.262250000000002</v>
      </c>
      <c r="EF10" s="131">
        <v>2175.4140000000002</v>
      </c>
      <c r="EG10" s="127">
        <v>3</v>
      </c>
      <c r="EH10" s="128">
        <v>-3</v>
      </c>
      <c r="EI10" s="57">
        <v>35</v>
      </c>
      <c r="EJ10" s="129">
        <v>0</v>
      </c>
      <c r="EK10" s="129">
        <v>153.42437889999999</v>
      </c>
      <c r="EL10" s="129">
        <v>153.42437889999999</v>
      </c>
      <c r="EM10" s="130">
        <v>13.995799999999999</v>
      </c>
      <c r="EN10" s="130">
        <v>123.98981329999999</v>
      </c>
      <c r="EO10" s="130">
        <v>0</v>
      </c>
      <c r="EP10" s="130">
        <v>17.35425</v>
      </c>
      <c r="EQ10" s="131">
        <v>2375.2829999999999</v>
      </c>
      <c r="ER10" s="127">
        <v>3</v>
      </c>
      <c r="ES10" s="128">
        <v>-3</v>
      </c>
      <c r="ET10" s="57">
        <v>35</v>
      </c>
      <c r="EU10" s="129">
        <v>0</v>
      </c>
      <c r="EV10" s="129">
        <v>223.17393129999999</v>
      </c>
      <c r="EW10" s="129">
        <v>223.17393129999999</v>
      </c>
      <c r="EX10" s="130">
        <v>13.995799999999999</v>
      </c>
      <c r="EY10" s="130">
        <v>124.30377300000001</v>
      </c>
      <c r="EZ10" s="130">
        <v>0</v>
      </c>
      <c r="FA10" s="130">
        <v>17.398</v>
      </c>
      <c r="FB10" s="131">
        <v>2575.221</v>
      </c>
    </row>
    <row r="11" spans="16:158">
      <c r="P11" s="127">
        <v>4.5</v>
      </c>
      <c r="Q11" s="128">
        <v>-4.5</v>
      </c>
      <c r="R11" s="57">
        <v>50</v>
      </c>
      <c r="S11" s="129">
        <v>0</v>
      </c>
      <c r="T11" s="129">
        <v>0.49875771499999999</v>
      </c>
      <c r="U11" s="129">
        <v>0.49875771499999999</v>
      </c>
      <c r="V11" s="130">
        <v>21.62987</v>
      </c>
      <c r="W11" s="130">
        <v>35.65085878</v>
      </c>
      <c r="X11" s="130">
        <v>0</v>
      </c>
      <c r="Y11" s="130">
        <v>6.8798440000000003</v>
      </c>
      <c r="Z11" s="131">
        <v>185.8965</v>
      </c>
      <c r="AA11" s="127">
        <v>4.5</v>
      </c>
      <c r="AB11" s="128">
        <v>-4.5</v>
      </c>
      <c r="AC11" s="57">
        <v>50</v>
      </c>
      <c r="AD11" s="129">
        <v>0</v>
      </c>
      <c r="AE11" s="129">
        <v>1.2135693789999999</v>
      </c>
      <c r="AF11" s="129">
        <v>1.2135693789999999</v>
      </c>
      <c r="AG11" s="130">
        <v>21.62987</v>
      </c>
      <c r="AH11" s="130">
        <v>61.57576632</v>
      </c>
      <c r="AI11" s="130">
        <v>0</v>
      </c>
      <c r="AJ11" s="130">
        <v>12.53594</v>
      </c>
      <c r="AK11" s="131">
        <v>375.04300000000001</v>
      </c>
      <c r="AL11" s="127">
        <v>4.5</v>
      </c>
      <c r="AM11" s="128">
        <v>-4.5</v>
      </c>
      <c r="AN11" s="57">
        <v>50</v>
      </c>
      <c r="AO11" s="129">
        <v>0</v>
      </c>
      <c r="AP11" s="129">
        <v>2.0769867139999998</v>
      </c>
      <c r="AQ11" s="129">
        <v>2.0769867139999998</v>
      </c>
      <c r="AR11" s="130">
        <v>21.62987</v>
      </c>
      <c r="AS11" s="130">
        <v>78.035580409999994</v>
      </c>
      <c r="AT11" s="130">
        <v>0</v>
      </c>
      <c r="AU11" s="130">
        <v>16.22756</v>
      </c>
      <c r="AV11" s="131">
        <v>568.10640000000001</v>
      </c>
      <c r="AW11" s="127">
        <v>4.5</v>
      </c>
      <c r="AX11" s="128">
        <v>-4.5</v>
      </c>
      <c r="AY11" s="57">
        <v>50</v>
      </c>
      <c r="AZ11" s="129">
        <v>0</v>
      </c>
      <c r="BA11" s="129">
        <v>3.0902508480000002</v>
      </c>
      <c r="BB11" s="129">
        <v>3.0902508480000002</v>
      </c>
      <c r="BC11" s="130">
        <v>21.62987</v>
      </c>
      <c r="BD11" s="130">
        <v>88.999776629999999</v>
      </c>
      <c r="BE11" s="130">
        <v>0</v>
      </c>
      <c r="BF11" s="130">
        <v>18.757940000000001</v>
      </c>
      <c r="BG11" s="131">
        <v>763.39639999999997</v>
      </c>
      <c r="BH11" s="127">
        <v>4.5</v>
      </c>
      <c r="BI11" s="128">
        <v>-4.5</v>
      </c>
      <c r="BJ11" s="57">
        <v>50</v>
      </c>
      <c r="BK11" s="129">
        <v>0</v>
      </c>
      <c r="BL11" s="129">
        <v>4.2757270629999997</v>
      </c>
      <c r="BM11" s="129">
        <v>4.2757270629999997</v>
      </c>
      <c r="BN11" s="130">
        <v>21.62987</v>
      </c>
      <c r="BO11" s="130">
        <v>96.723178099999998</v>
      </c>
      <c r="BP11" s="130">
        <v>0</v>
      </c>
      <c r="BQ11" s="130">
        <v>20.5975</v>
      </c>
      <c r="BR11" s="131">
        <v>959.98649999999998</v>
      </c>
      <c r="BS11" s="127">
        <v>4.5</v>
      </c>
      <c r="BT11" s="128">
        <v>-4.5</v>
      </c>
      <c r="BU11" s="57">
        <v>50</v>
      </c>
      <c r="BV11" s="129">
        <v>0</v>
      </c>
      <c r="BW11" s="129">
        <v>5.7089742960000001</v>
      </c>
      <c r="BX11" s="129">
        <v>5.7089742960000001</v>
      </c>
      <c r="BY11" s="130">
        <v>21.62987</v>
      </c>
      <c r="BZ11" s="130">
        <v>102.5469784</v>
      </c>
      <c r="CA11" s="130">
        <v>0</v>
      </c>
      <c r="CB11" s="130">
        <v>22.00825</v>
      </c>
      <c r="CC11" s="131">
        <v>1157.3779999999999</v>
      </c>
      <c r="CD11" s="127">
        <v>4.5</v>
      </c>
      <c r="CE11" s="128">
        <v>-4.5</v>
      </c>
      <c r="CF11" s="57">
        <v>50</v>
      </c>
      <c r="CG11" s="129">
        <v>0</v>
      </c>
      <c r="CH11" s="129">
        <v>7.6327998199999998</v>
      </c>
      <c r="CI11" s="129">
        <v>7.6327998199999998</v>
      </c>
      <c r="CJ11" s="130">
        <v>21.62987</v>
      </c>
      <c r="CK11" s="130">
        <v>107.4098254</v>
      </c>
      <c r="CL11" s="130">
        <v>0</v>
      </c>
      <c r="CM11" s="130">
        <v>23.131869999999999</v>
      </c>
      <c r="CN11" s="131">
        <v>1355.31</v>
      </c>
      <c r="CO11" s="127">
        <v>4.5</v>
      </c>
      <c r="CP11" s="128">
        <v>-4.5</v>
      </c>
      <c r="CQ11" s="57">
        <v>50</v>
      </c>
      <c r="CR11" s="129">
        <v>0</v>
      </c>
      <c r="CS11" s="129">
        <v>10.6479727</v>
      </c>
      <c r="CT11" s="129">
        <v>10.6479727</v>
      </c>
      <c r="CU11" s="130">
        <v>21.62987</v>
      </c>
      <c r="CV11" s="130">
        <v>111.8675106</v>
      </c>
      <c r="CW11" s="130">
        <v>0</v>
      </c>
      <c r="CX11" s="130">
        <v>24.201630000000002</v>
      </c>
      <c r="CY11" s="131">
        <v>1553.338</v>
      </c>
      <c r="CZ11" s="127">
        <v>4.5</v>
      </c>
      <c r="DA11" s="128">
        <v>-4.5</v>
      </c>
      <c r="DB11" s="57">
        <v>50</v>
      </c>
      <c r="DC11" s="129">
        <v>0</v>
      </c>
      <c r="DD11" s="129">
        <v>18.013400310000002</v>
      </c>
      <c r="DE11" s="129">
        <v>18.013400310000002</v>
      </c>
      <c r="DF11" s="130">
        <v>21.62987</v>
      </c>
      <c r="DG11" s="130">
        <v>116.88876329999999</v>
      </c>
      <c r="DH11" s="130">
        <v>0</v>
      </c>
      <c r="DI11" s="130">
        <v>25.305119999999999</v>
      </c>
      <c r="DJ11" s="131">
        <v>1751.3050000000001</v>
      </c>
      <c r="DK11" s="127">
        <v>4.5</v>
      </c>
      <c r="DL11" s="128">
        <v>-4.5</v>
      </c>
      <c r="DM11" s="57">
        <v>50</v>
      </c>
      <c r="DN11" s="129">
        <v>0</v>
      </c>
      <c r="DO11" s="129">
        <v>43.255592360000001</v>
      </c>
      <c r="DP11" s="129">
        <v>43.255592360000001</v>
      </c>
      <c r="DQ11" s="130">
        <v>21.62987</v>
      </c>
      <c r="DR11" s="130">
        <v>121.48920529999999</v>
      </c>
      <c r="DS11" s="130">
        <v>0</v>
      </c>
      <c r="DT11" s="130">
        <v>26.283750000000001</v>
      </c>
      <c r="DU11" s="131">
        <v>1949.479</v>
      </c>
      <c r="DV11" s="127">
        <v>4.5</v>
      </c>
      <c r="DW11" s="128">
        <v>-4.5</v>
      </c>
      <c r="DX11" s="57">
        <v>50</v>
      </c>
      <c r="DY11" s="129">
        <v>0</v>
      </c>
      <c r="DZ11" s="129">
        <v>91.514592179999994</v>
      </c>
      <c r="EA11" s="129">
        <v>91.514592179999994</v>
      </c>
      <c r="EB11" s="130">
        <v>21.62987</v>
      </c>
      <c r="EC11" s="130">
        <v>123.31562889999999</v>
      </c>
      <c r="ED11" s="130">
        <v>0</v>
      </c>
      <c r="EE11" s="130">
        <v>26.674499999999998</v>
      </c>
      <c r="EF11" s="131">
        <v>2148.739</v>
      </c>
      <c r="EG11" s="127">
        <v>4.5</v>
      </c>
      <c r="EH11" s="128">
        <v>-4.5</v>
      </c>
      <c r="EI11" s="57">
        <v>50</v>
      </c>
      <c r="EJ11" s="129">
        <v>0</v>
      </c>
      <c r="EK11" s="129">
        <v>152.479322</v>
      </c>
      <c r="EL11" s="129">
        <v>152.479322</v>
      </c>
      <c r="EM11" s="130">
        <v>21.62987</v>
      </c>
      <c r="EN11" s="130">
        <v>123.9836031</v>
      </c>
      <c r="EO11" s="130">
        <v>0</v>
      </c>
      <c r="EP11" s="130">
        <v>26.819500000000001</v>
      </c>
      <c r="EQ11" s="131">
        <v>2348.4630000000002</v>
      </c>
      <c r="ER11" s="127">
        <v>4.5</v>
      </c>
      <c r="ES11" s="128">
        <v>-4.5</v>
      </c>
      <c r="ET11" s="57">
        <v>50</v>
      </c>
      <c r="EU11" s="129">
        <v>0</v>
      </c>
      <c r="EV11" s="129">
        <v>222.149315</v>
      </c>
      <c r="EW11" s="129">
        <v>222.149315</v>
      </c>
      <c r="EX11" s="130">
        <v>21.62987</v>
      </c>
      <c r="EY11" s="130">
        <v>124.30057979999999</v>
      </c>
      <c r="EZ11" s="130">
        <v>0</v>
      </c>
      <c r="FA11" s="130">
        <v>26.887499999999999</v>
      </c>
      <c r="FB11" s="131">
        <v>2548.3330000000001</v>
      </c>
    </row>
    <row r="12" spans="16:158">
      <c r="P12" s="127">
        <v>5</v>
      </c>
      <c r="Q12" s="128">
        <v>-5</v>
      </c>
      <c r="R12" s="57">
        <v>55</v>
      </c>
      <c r="S12" s="129">
        <v>0</v>
      </c>
      <c r="T12" s="129">
        <v>0.46984391199999997</v>
      </c>
      <c r="U12" s="129">
        <v>0.46984391199999997</v>
      </c>
      <c r="V12" s="130">
        <v>8.9064139999999998</v>
      </c>
      <c r="W12" s="130">
        <v>34.148732099999997</v>
      </c>
      <c r="X12" s="130">
        <v>0</v>
      </c>
      <c r="Y12" s="130">
        <v>2.6130779999999998</v>
      </c>
      <c r="Z12" s="131">
        <v>183.2834</v>
      </c>
      <c r="AA12" s="127">
        <v>5</v>
      </c>
      <c r="AB12" s="128">
        <v>-5</v>
      </c>
      <c r="AC12" s="57">
        <v>55</v>
      </c>
      <c r="AD12" s="129">
        <v>0</v>
      </c>
      <c r="AE12" s="129">
        <v>1.1593915530000001</v>
      </c>
      <c r="AF12" s="129">
        <v>1.1593915530000001</v>
      </c>
      <c r="AG12" s="130">
        <v>8.9064139999999998</v>
      </c>
      <c r="AH12" s="130">
        <v>60.149602479999999</v>
      </c>
      <c r="AI12" s="130">
        <v>0</v>
      </c>
      <c r="AJ12" s="130">
        <v>4.9397190000000002</v>
      </c>
      <c r="AK12" s="131">
        <v>370.10329999999999</v>
      </c>
      <c r="AL12" s="127">
        <v>5</v>
      </c>
      <c r="AM12" s="128">
        <v>-5</v>
      </c>
      <c r="AN12" s="57">
        <v>55</v>
      </c>
      <c r="AO12" s="129">
        <v>0</v>
      </c>
      <c r="AP12" s="129">
        <v>1.9972226070000001</v>
      </c>
      <c r="AQ12" s="129">
        <v>1.9972226070000001</v>
      </c>
      <c r="AR12" s="130">
        <v>8.9064139999999998</v>
      </c>
      <c r="AS12" s="130">
        <v>76.881956079999995</v>
      </c>
      <c r="AT12" s="130">
        <v>0</v>
      </c>
      <c r="AU12" s="130">
        <v>6.4978749999999996</v>
      </c>
      <c r="AV12" s="131">
        <v>561.60850000000005</v>
      </c>
      <c r="AW12" s="127">
        <v>5</v>
      </c>
      <c r="AX12" s="128">
        <v>-5</v>
      </c>
      <c r="AY12" s="57">
        <v>55</v>
      </c>
      <c r="AZ12" s="129">
        <v>0</v>
      </c>
      <c r="BA12" s="129">
        <v>2.984991489</v>
      </c>
      <c r="BB12" s="129">
        <v>2.984991489</v>
      </c>
      <c r="BC12" s="130">
        <v>8.9064139999999998</v>
      </c>
      <c r="BD12" s="130">
        <v>88.105002589999998</v>
      </c>
      <c r="BE12" s="130">
        <v>0</v>
      </c>
      <c r="BF12" s="130">
        <v>7.5786249999999997</v>
      </c>
      <c r="BG12" s="131">
        <v>755.81769999999995</v>
      </c>
      <c r="BH12" s="127">
        <v>5</v>
      </c>
      <c r="BI12" s="128">
        <v>-5</v>
      </c>
      <c r="BJ12" s="57">
        <v>55</v>
      </c>
      <c r="BK12" s="129">
        <v>0</v>
      </c>
      <c r="BL12" s="129">
        <v>4.1451664790000002</v>
      </c>
      <c r="BM12" s="129">
        <v>4.1451664790000002</v>
      </c>
      <c r="BN12" s="130">
        <v>8.9064139999999998</v>
      </c>
      <c r="BO12" s="130">
        <v>96.038891829999997</v>
      </c>
      <c r="BP12" s="130">
        <v>0</v>
      </c>
      <c r="BQ12" s="130">
        <v>8.3686880000000006</v>
      </c>
      <c r="BR12" s="131">
        <v>951.61770000000001</v>
      </c>
      <c r="BS12" s="127">
        <v>5</v>
      </c>
      <c r="BT12" s="128">
        <v>-5</v>
      </c>
      <c r="BU12" s="57">
        <v>55</v>
      </c>
      <c r="BV12" s="129">
        <v>0</v>
      </c>
      <c r="BW12" s="129">
        <v>5.5531939809999997</v>
      </c>
      <c r="BX12" s="129">
        <v>5.5531939809999997</v>
      </c>
      <c r="BY12" s="130">
        <v>8.9064139999999998</v>
      </c>
      <c r="BZ12" s="130">
        <v>102.0328466</v>
      </c>
      <c r="CA12" s="130">
        <v>0</v>
      </c>
      <c r="CB12" s="130">
        <v>8.9764999999999997</v>
      </c>
      <c r="CC12" s="131">
        <v>1148.4010000000001</v>
      </c>
      <c r="CD12" s="127">
        <v>5</v>
      </c>
      <c r="CE12" s="128">
        <v>-5</v>
      </c>
      <c r="CF12" s="57">
        <v>55</v>
      </c>
      <c r="CG12" s="129">
        <v>0</v>
      </c>
      <c r="CH12" s="129">
        <v>7.4513981810000001</v>
      </c>
      <c r="CI12" s="129">
        <v>7.4513981810000001</v>
      </c>
      <c r="CJ12" s="130">
        <v>8.9064139999999998</v>
      </c>
      <c r="CK12" s="130">
        <v>107.0431157</v>
      </c>
      <c r="CL12" s="130">
        <v>0</v>
      </c>
      <c r="CM12" s="130">
        <v>9.4632500000000004</v>
      </c>
      <c r="CN12" s="131">
        <v>1345.847</v>
      </c>
      <c r="CO12" s="127">
        <v>5</v>
      </c>
      <c r="CP12" s="128">
        <v>-5</v>
      </c>
      <c r="CQ12" s="57">
        <v>55</v>
      </c>
      <c r="CR12" s="129">
        <v>0</v>
      </c>
      <c r="CS12" s="129">
        <v>10.441388590000001</v>
      </c>
      <c r="CT12" s="129">
        <v>10.441388590000001</v>
      </c>
      <c r="CU12" s="130">
        <v>8.9064139999999998</v>
      </c>
      <c r="CV12" s="130">
        <v>111.6354626</v>
      </c>
      <c r="CW12" s="130">
        <v>0</v>
      </c>
      <c r="CX12" s="130">
        <v>9.9257500000000007</v>
      </c>
      <c r="CY12" s="131">
        <v>1543.413</v>
      </c>
      <c r="CZ12" s="127">
        <v>5</v>
      </c>
      <c r="DA12" s="128">
        <v>-5</v>
      </c>
      <c r="DB12" s="57">
        <v>55</v>
      </c>
      <c r="DC12" s="129">
        <v>0</v>
      </c>
      <c r="DD12" s="129">
        <v>17.78104497</v>
      </c>
      <c r="DE12" s="129">
        <v>17.78104497</v>
      </c>
      <c r="DF12" s="130">
        <v>8.9064139999999998</v>
      </c>
      <c r="DG12" s="130">
        <v>116.7897309</v>
      </c>
      <c r="DH12" s="130">
        <v>0</v>
      </c>
      <c r="DI12" s="130">
        <v>10.40263</v>
      </c>
      <c r="DJ12" s="131">
        <v>1740.902</v>
      </c>
      <c r="DK12" s="127">
        <v>5</v>
      </c>
      <c r="DL12" s="128">
        <v>-5</v>
      </c>
      <c r="DM12" s="57">
        <v>55</v>
      </c>
      <c r="DN12" s="129">
        <v>0</v>
      </c>
      <c r="DO12" s="129">
        <v>42.997027789999997</v>
      </c>
      <c r="DP12" s="129">
        <v>42.997027789999997</v>
      </c>
      <c r="DQ12" s="130">
        <v>8.9064139999999998</v>
      </c>
      <c r="DR12" s="130">
        <v>121.4686894</v>
      </c>
      <c r="DS12" s="130">
        <v>0</v>
      </c>
      <c r="DT12" s="130">
        <v>10.819129999999999</v>
      </c>
      <c r="DU12" s="131">
        <v>1938.66</v>
      </c>
      <c r="DV12" s="127">
        <v>5</v>
      </c>
      <c r="DW12" s="128">
        <v>-5</v>
      </c>
      <c r="DX12" s="57">
        <v>55</v>
      </c>
      <c r="DY12" s="129">
        <v>0</v>
      </c>
      <c r="DZ12" s="129">
        <v>91.229605649999996</v>
      </c>
      <c r="EA12" s="129">
        <v>91.229605649999996</v>
      </c>
      <c r="EB12" s="130">
        <v>8.9064139999999998</v>
      </c>
      <c r="EC12" s="130">
        <v>123.3104383</v>
      </c>
      <c r="ED12" s="130">
        <v>0</v>
      </c>
      <c r="EE12" s="130">
        <v>10.982749999999999</v>
      </c>
      <c r="EF12" s="131">
        <v>2137.7570000000001</v>
      </c>
      <c r="EG12" s="127">
        <v>5</v>
      </c>
      <c r="EH12" s="128">
        <v>-5</v>
      </c>
      <c r="EI12" s="57">
        <v>55</v>
      </c>
      <c r="EJ12" s="129">
        <v>0</v>
      </c>
      <c r="EK12" s="129">
        <v>152.1678599</v>
      </c>
      <c r="EL12" s="129">
        <v>152.1678599</v>
      </c>
      <c r="EM12" s="130">
        <v>8.9064139999999998</v>
      </c>
      <c r="EN12" s="130">
        <v>123.9815397</v>
      </c>
      <c r="EO12" s="130">
        <v>0</v>
      </c>
      <c r="EP12" s="130">
        <v>11.04275</v>
      </c>
      <c r="EQ12" s="131">
        <v>2337.42</v>
      </c>
      <c r="ER12" s="127">
        <v>5</v>
      </c>
      <c r="ES12" s="128">
        <v>-5</v>
      </c>
      <c r="ET12" s="57">
        <v>55</v>
      </c>
      <c r="EU12" s="129">
        <v>0</v>
      </c>
      <c r="EV12" s="129">
        <v>221.81134220000001</v>
      </c>
      <c r="EW12" s="129">
        <v>221.81134220000001</v>
      </c>
      <c r="EX12" s="130">
        <v>8.9064139999999998</v>
      </c>
      <c r="EY12" s="130">
        <v>124.29952</v>
      </c>
      <c r="EZ12" s="130">
        <v>0</v>
      </c>
      <c r="FA12" s="130">
        <v>11.071</v>
      </c>
      <c r="FB12" s="131">
        <v>2537.2620000000002</v>
      </c>
    </row>
    <row r="13" spans="16:158">
      <c r="P13" s="127">
        <v>5.0010000000000003</v>
      </c>
      <c r="Q13" s="128">
        <v>-5.0010000000000003</v>
      </c>
      <c r="R13" s="57">
        <v>55.008000000000003</v>
      </c>
      <c r="S13" s="129">
        <v>0</v>
      </c>
      <c r="T13" s="129">
        <v>0.46978688400000002</v>
      </c>
      <c r="U13" s="129">
        <v>0.46978688400000002</v>
      </c>
      <c r="V13" s="130">
        <v>1.7281250000000001E-2</v>
      </c>
      <c r="W13" s="130">
        <v>71.454362869999997</v>
      </c>
      <c r="X13" s="130">
        <v>0</v>
      </c>
      <c r="Y13" s="130">
        <v>7.6718749999999999E-3</v>
      </c>
      <c r="Z13" s="131">
        <v>183.2758</v>
      </c>
      <c r="AA13" s="127">
        <v>5.0010000000000003</v>
      </c>
      <c r="AB13" s="128">
        <v>-5.0010000000000003</v>
      </c>
      <c r="AC13" s="57">
        <v>55.008000000000003</v>
      </c>
      <c r="AD13" s="129">
        <v>0</v>
      </c>
      <c r="AE13" s="129">
        <v>1.1592846139999999</v>
      </c>
      <c r="AF13" s="129">
        <v>1.1592846139999999</v>
      </c>
      <c r="AG13" s="130">
        <v>1.7281250000000001E-2</v>
      </c>
      <c r="AH13" s="130">
        <v>84.859773059999995</v>
      </c>
      <c r="AI13" s="130">
        <v>0</v>
      </c>
      <c r="AJ13" s="130">
        <v>1.14375E-2</v>
      </c>
      <c r="AK13" s="131">
        <v>370.09190000000001</v>
      </c>
      <c r="AL13" s="127">
        <v>5.0010000000000003</v>
      </c>
      <c r="AM13" s="128">
        <v>-5.0010000000000003</v>
      </c>
      <c r="AN13" s="57">
        <v>55.008000000000003</v>
      </c>
      <c r="AO13" s="129">
        <v>0</v>
      </c>
      <c r="AP13" s="129">
        <v>1.9970648980000001</v>
      </c>
      <c r="AQ13" s="129">
        <v>1.9970648980000001</v>
      </c>
      <c r="AR13" s="130">
        <v>1.7281250000000001E-2</v>
      </c>
      <c r="AS13" s="130">
        <v>92.818379410000006</v>
      </c>
      <c r="AT13" s="130">
        <v>0</v>
      </c>
      <c r="AU13" s="130">
        <v>1.3875E-2</v>
      </c>
      <c r="AV13" s="131">
        <v>561.59460000000001</v>
      </c>
      <c r="AW13" s="127">
        <v>5.0010000000000003</v>
      </c>
      <c r="AX13" s="128">
        <v>-5.0010000000000003</v>
      </c>
      <c r="AY13" s="57">
        <v>55.008000000000003</v>
      </c>
      <c r="AZ13" s="129">
        <v>0</v>
      </c>
      <c r="BA13" s="129">
        <v>2.9847830580000001</v>
      </c>
      <c r="BB13" s="129">
        <v>2.9847830580000001</v>
      </c>
      <c r="BC13" s="130">
        <v>1.7281250000000001E-2</v>
      </c>
      <c r="BD13" s="130">
        <v>97.48094648</v>
      </c>
      <c r="BE13" s="130">
        <v>0</v>
      </c>
      <c r="BF13" s="130">
        <v>1.54375E-2</v>
      </c>
      <c r="BG13" s="131">
        <v>755.80229999999995</v>
      </c>
      <c r="BH13" s="127">
        <v>5.0010000000000003</v>
      </c>
      <c r="BI13" s="128">
        <v>-5.0010000000000003</v>
      </c>
      <c r="BJ13" s="57">
        <v>55.008000000000003</v>
      </c>
      <c r="BK13" s="129">
        <v>0</v>
      </c>
      <c r="BL13" s="129">
        <v>4.144907634</v>
      </c>
      <c r="BM13" s="129">
        <v>4.144907634</v>
      </c>
      <c r="BN13" s="130">
        <v>1.7281250000000001E-2</v>
      </c>
      <c r="BO13" s="130">
        <v>99.650876359999998</v>
      </c>
      <c r="BP13" s="130">
        <v>0</v>
      </c>
      <c r="BQ13" s="130">
        <v>1.6562500000000001E-2</v>
      </c>
      <c r="BR13" s="131">
        <v>951.60119999999995</v>
      </c>
      <c r="BS13" s="127">
        <v>5.0010000000000003</v>
      </c>
      <c r="BT13" s="128">
        <v>-5.0010000000000003</v>
      </c>
      <c r="BU13" s="57">
        <v>55.008000000000003</v>
      </c>
      <c r="BV13" s="129">
        <v>0</v>
      </c>
      <c r="BW13" s="129">
        <v>5.5528848369999997</v>
      </c>
      <c r="BX13" s="129">
        <v>5.5528848369999997</v>
      </c>
      <c r="BY13" s="130">
        <v>1.7281250000000001E-2</v>
      </c>
      <c r="BZ13" s="130">
        <v>99.890263869999998</v>
      </c>
      <c r="CA13" s="130">
        <v>0</v>
      </c>
      <c r="CB13" s="130">
        <v>1.7250000000000001E-2</v>
      </c>
      <c r="CC13" s="131">
        <v>1148.384</v>
      </c>
      <c r="CD13" s="127">
        <v>5.0010000000000003</v>
      </c>
      <c r="CE13" s="128">
        <v>-5.0010000000000003</v>
      </c>
      <c r="CF13" s="57">
        <v>55.008000000000003</v>
      </c>
      <c r="CG13" s="129">
        <v>0</v>
      </c>
      <c r="CH13" s="129">
        <v>7.4510379110000002</v>
      </c>
      <c r="CI13" s="129">
        <v>7.4510379110000002</v>
      </c>
      <c r="CJ13" s="130">
        <v>1.7281250000000001E-2</v>
      </c>
      <c r="CK13" s="130">
        <v>98.461125440000004</v>
      </c>
      <c r="CL13" s="130">
        <v>0</v>
      </c>
      <c r="CM13" s="130">
        <v>1.7500000000000002E-2</v>
      </c>
      <c r="CN13" s="131">
        <v>1345.829</v>
      </c>
      <c r="CO13" s="127">
        <v>5.0010000000000003</v>
      </c>
      <c r="CP13" s="128">
        <v>-5.0010000000000003</v>
      </c>
      <c r="CQ13" s="57">
        <v>55.008000000000003</v>
      </c>
      <c r="CR13" s="129">
        <v>0</v>
      </c>
      <c r="CS13" s="129">
        <v>10.440978060000001</v>
      </c>
      <c r="CT13" s="129">
        <v>10.440978060000001</v>
      </c>
      <c r="CU13" s="130">
        <v>1.7281250000000001E-2</v>
      </c>
      <c r="CV13" s="130">
        <v>95.130151380000001</v>
      </c>
      <c r="CW13" s="130">
        <v>0</v>
      </c>
      <c r="CX13" s="130">
        <v>1.7874999999999999E-2</v>
      </c>
      <c r="CY13" s="131">
        <v>1543.395</v>
      </c>
      <c r="CZ13" s="127">
        <v>5.0010000000000003</v>
      </c>
      <c r="DA13" s="128">
        <v>-5.0010000000000003</v>
      </c>
      <c r="DB13" s="57">
        <v>55.008000000000003</v>
      </c>
      <c r="DC13" s="129">
        <v>0</v>
      </c>
      <c r="DD13" s="129">
        <v>17.780583020000002</v>
      </c>
      <c r="DE13" s="129">
        <v>17.780583020000002</v>
      </c>
      <c r="DF13" s="130">
        <v>1.7281250000000001E-2</v>
      </c>
      <c r="DG13" s="130">
        <v>87.780963850000006</v>
      </c>
      <c r="DH13" s="130">
        <v>0</v>
      </c>
      <c r="DI13" s="130">
        <v>1.7624999999999998E-2</v>
      </c>
      <c r="DJ13" s="131">
        <v>1740.885</v>
      </c>
      <c r="DK13" s="127">
        <v>5.0010000000000003</v>
      </c>
      <c r="DL13" s="128">
        <v>-5.0010000000000003</v>
      </c>
      <c r="DM13" s="57">
        <v>55.008000000000003</v>
      </c>
      <c r="DN13" s="129">
        <v>0</v>
      </c>
      <c r="DO13" s="129">
        <v>42.996513530000001</v>
      </c>
      <c r="DP13" s="129">
        <v>42.996513530000001</v>
      </c>
      <c r="DQ13" s="130">
        <v>1.7281250000000001E-2</v>
      </c>
      <c r="DR13" s="130">
        <v>74.498345659999998</v>
      </c>
      <c r="DS13" s="130">
        <v>0</v>
      </c>
      <c r="DT13" s="130">
        <v>1.6875000000000001E-2</v>
      </c>
      <c r="DU13" s="131">
        <v>1938.643</v>
      </c>
      <c r="DV13" s="127">
        <v>5.0010000000000003</v>
      </c>
      <c r="DW13" s="128">
        <v>-5.0010000000000003</v>
      </c>
      <c r="DX13" s="57">
        <v>55.008000000000003</v>
      </c>
      <c r="DY13" s="129">
        <v>0</v>
      </c>
      <c r="DZ13" s="129">
        <v>91.229038590000002</v>
      </c>
      <c r="EA13" s="129">
        <v>91.229038590000002</v>
      </c>
      <c r="EB13" s="130">
        <v>1.7281250000000001E-2</v>
      </c>
      <c r="EC13" s="130">
        <v>64.226294010000004</v>
      </c>
      <c r="ED13" s="130">
        <v>0</v>
      </c>
      <c r="EE13" s="130">
        <v>1.6250000000000001E-2</v>
      </c>
      <c r="EF13" s="131">
        <v>2137.7399999999998</v>
      </c>
      <c r="EG13" s="127">
        <v>5.0010000000000003</v>
      </c>
      <c r="EH13" s="128">
        <v>-5.0010000000000003</v>
      </c>
      <c r="EI13" s="57">
        <v>55.008000000000003</v>
      </c>
      <c r="EJ13" s="129">
        <v>0</v>
      </c>
      <c r="EK13" s="129">
        <v>152.1672399</v>
      </c>
      <c r="EL13" s="129">
        <v>152.1672399</v>
      </c>
      <c r="EM13" s="130">
        <v>1.7281250000000001E-2</v>
      </c>
      <c r="EN13" s="130">
        <v>58.001875599999998</v>
      </c>
      <c r="EO13" s="130">
        <v>0</v>
      </c>
      <c r="EP13" s="130">
        <v>1.575E-2</v>
      </c>
      <c r="EQ13" s="131">
        <v>2337.4050000000002</v>
      </c>
      <c r="ER13" s="127">
        <v>5.0010000000000003</v>
      </c>
      <c r="ES13" s="128">
        <v>-5.0010000000000003</v>
      </c>
      <c r="ET13" s="57">
        <v>55.008000000000003</v>
      </c>
      <c r="EU13" s="129">
        <v>0</v>
      </c>
      <c r="EV13" s="129">
        <v>221.81066920000001</v>
      </c>
      <c r="EW13" s="129">
        <v>221.81066920000001</v>
      </c>
      <c r="EX13" s="130">
        <v>1.7281250000000001E-2</v>
      </c>
      <c r="EY13" s="130">
        <v>53.79716492</v>
      </c>
      <c r="EZ13" s="130">
        <v>0</v>
      </c>
      <c r="FA13" s="130">
        <v>1.55E-2</v>
      </c>
      <c r="FB13" s="131">
        <v>2537.2469999999998</v>
      </c>
    </row>
    <row r="14" spans="16:158">
      <c r="P14" s="127">
        <v>6</v>
      </c>
      <c r="Q14" s="128">
        <v>-6</v>
      </c>
      <c r="R14" s="57">
        <v>63</v>
      </c>
      <c r="S14" s="129">
        <v>0</v>
      </c>
      <c r="T14" s="129">
        <v>0.41281792299999998</v>
      </c>
      <c r="U14" s="129">
        <v>0.41281792299999998</v>
      </c>
      <c r="V14" s="130">
        <v>17.036670000000001</v>
      </c>
      <c r="W14" s="130">
        <v>69.658420269999993</v>
      </c>
      <c r="X14" s="130">
        <v>0</v>
      </c>
      <c r="Y14" s="130">
        <v>10.10528</v>
      </c>
      <c r="Z14" s="131">
        <v>173.1705</v>
      </c>
      <c r="AA14" s="127">
        <v>6</v>
      </c>
      <c r="AB14" s="128">
        <v>-6</v>
      </c>
      <c r="AC14" s="57">
        <v>63</v>
      </c>
      <c r="AD14" s="129">
        <v>0</v>
      </c>
      <c r="AE14" s="129">
        <v>1.0524558079999999</v>
      </c>
      <c r="AF14" s="129">
        <v>1.0524558079999999</v>
      </c>
      <c r="AG14" s="130">
        <v>17.036670000000001</v>
      </c>
      <c r="AH14" s="130">
        <v>83.384854149999995</v>
      </c>
      <c r="AI14" s="130">
        <v>0</v>
      </c>
      <c r="AJ14" s="130">
        <v>13.06006</v>
      </c>
      <c r="AK14" s="131">
        <v>357.03179999999998</v>
      </c>
      <c r="AL14" s="127">
        <v>6</v>
      </c>
      <c r="AM14" s="128">
        <v>-6</v>
      </c>
      <c r="AN14" s="57">
        <v>63</v>
      </c>
      <c r="AO14" s="129">
        <v>0</v>
      </c>
      <c r="AP14" s="129">
        <v>1.8395178059999999</v>
      </c>
      <c r="AQ14" s="129">
        <v>1.8395178059999999</v>
      </c>
      <c r="AR14" s="130">
        <v>17.036670000000001</v>
      </c>
      <c r="AS14" s="130">
        <v>91.690979639999995</v>
      </c>
      <c r="AT14" s="130">
        <v>0</v>
      </c>
      <c r="AU14" s="130">
        <v>14.80369</v>
      </c>
      <c r="AV14" s="131">
        <v>546.79100000000005</v>
      </c>
      <c r="AW14" s="127">
        <v>6</v>
      </c>
      <c r="AX14" s="128">
        <v>-6</v>
      </c>
      <c r="AY14" s="57">
        <v>63</v>
      </c>
      <c r="AZ14" s="129">
        <v>0</v>
      </c>
      <c r="BA14" s="129">
        <v>2.7765646089999998</v>
      </c>
      <c r="BB14" s="129">
        <v>2.7765646089999998</v>
      </c>
      <c r="BC14" s="130">
        <v>17.036670000000001</v>
      </c>
      <c r="BD14" s="130">
        <v>96.77591305</v>
      </c>
      <c r="BE14" s="130">
        <v>0</v>
      </c>
      <c r="BF14" s="130">
        <v>15.900880000000001</v>
      </c>
      <c r="BG14" s="131">
        <v>739.90139999999997</v>
      </c>
      <c r="BH14" s="127">
        <v>6</v>
      </c>
      <c r="BI14" s="128">
        <v>-6</v>
      </c>
      <c r="BJ14" s="57">
        <v>63</v>
      </c>
      <c r="BK14" s="129">
        <v>0</v>
      </c>
      <c r="BL14" s="129">
        <v>3.886325137</v>
      </c>
      <c r="BM14" s="129">
        <v>3.886325137</v>
      </c>
      <c r="BN14" s="130">
        <v>17.036670000000001</v>
      </c>
      <c r="BO14" s="130">
        <v>99.373668120000005</v>
      </c>
      <c r="BP14" s="130">
        <v>0</v>
      </c>
      <c r="BQ14" s="130">
        <v>16.528189999999999</v>
      </c>
      <c r="BR14" s="131">
        <v>935.07299999999998</v>
      </c>
      <c r="BS14" s="127">
        <v>6</v>
      </c>
      <c r="BT14" s="128">
        <v>-6</v>
      </c>
      <c r="BU14" s="57">
        <v>63</v>
      </c>
      <c r="BV14" s="129">
        <v>0</v>
      </c>
      <c r="BW14" s="129">
        <v>5.244054094</v>
      </c>
      <c r="BX14" s="129">
        <v>5.244054094</v>
      </c>
      <c r="BY14" s="130">
        <v>17.036670000000001</v>
      </c>
      <c r="BZ14" s="130">
        <v>99.977299299999999</v>
      </c>
      <c r="CA14" s="130">
        <v>0</v>
      </c>
      <c r="CB14" s="130">
        <v>16.775379999999998</v>
      </c>
      <c r="CC14" s="131">
        <v>1131.6089999999999</v>
      </c>
      <c r="CD14" s="127">
        <v>6</v>
      </c>
      <c r="CE14" s="128">
        <v>-6</v>
      </c>
      <c r="CF14" s="57">
        <v>63</v>
      </c>
      <c r="CG14" s="129">
        <v>0</v>
      </c>
      <c r="CH14" s="129">
        <v>7.0911327230000003</v>
      </c>
      <c r="CI14" s="129">
        <v>7.0911327230000003</v>
      </c>
      <c r="CJ14" s="130">
        <v>17.036670000000001</v>
      </c>
      <c r="CK14" s="130">
        <v>98.810340800000006</v>
      </c>
      <c r="CL14" s="130">
        <v>0</v>
      </c>
      <c r="CM14" s="130">
        <v>16.651499999999999</v>
      </c>
      <c r="CN14" s="131">
        <v>1329.1769999999999</v>
      </c>
      <c r="CO14" s="127">
        <v>6</v>
      </c>
      <c r="CP14" s="128">
        <v>-6</v>
      </c>
      <c r="CQ14" s="57">
        <v>63</v>
      </c>
      <c r="CR14" s="129">
        <v>0</v>
      </c>
      <c r="CS14" s="129">
        <v>10.030865220000001</v>
      </c>
      <c r="CT14" s="129">
        <v>10.030865220000001</v>
      </c>
      <c r="CU14" s="130">
        <v>17.036670000000001</v>
      </c>
      <c r="CV14" s="130">
        <v>95.599831399999999</v>
      </c>
      <c r="CW14" s="130">
        <v>0</v>
      </c>
      <c r="CX14" s="130">
        <v>16.202380000000002</v>
      </c>
      <c r="CY14" s="131">
        <v>1527.192</v>
      </c>
      <c r="CZ14" s="127">
        <v>6</v>
      </c>
      <c r="DA14" s="128">
        <v>-6</v>
      </c>
      <c r="DB14" s="57">
        <v>63</v>
      </c>
      <c r="DC14" s="129">
        <v>0</v>
      </c>
      <c r="DD14" s="129">
        <v>17.31909928</v>
      </c>
      <c r="DE14" s="129">
        <v>17.31909928</v>
      </c>
      <c r="DF14" s="130">
        <v>17.036670000000001</v>
      </c>
      <c r="DG14" s="130">
        <v>88.174180379999996</v>
      </c>
      <c r="DH14" s="130">
        <v>0</v>
      </c>
      <c r="DI14" s="130">
        <v>14.98325</v>
      </c>
      <c r="DJ14" s="131">
        <v>1725.9010000000001</v>
      </c>
      <c r="DK14" s="127">
        <v>6</v>
      </c>
      <c r="DL14" s="128">
        <v>-6</v>
      </c>
      <c r="DM14" s="57">
        <v>63</v>
      </c>
      <c r="DN14" s="129">
        <v>0</v>
      </c>
      <c r="DO14" s="129">
        <v>42.482773039999998</v>
      </c>
      <c r="DP14" s="129">
        <v>42.482773039999998</v>
      </c>
      <c r="DQ14" s="130">
        <v>17.036670000000001</v>
      </c>
      <c r="DR14" s="130">
        <v>74.672812859999993</v>
      </c>
      <c r="DS14" s="130">
        <v>0</v>
      </c>
      <c r="DT14" s="130">
        <v>12.7065</v>
      </c>
      <c r="DU14" s="131">
        <v>1925.9359999999999</v>
      </c>
      <c r="DV14" s="127">
        <v>6</v>
      </c>
      <c r="DW14" s="128">
        <v>-6</v>
      </c>
      <c r="DX14" s="57">
        <v>63</v>
      </c>
      <c r="DY14" s="129">
        <v>0</v>
      </c>
      <c r="DZ14" s="129">
        <v>90.662550159999995</v>
      </c>
      <c r="EA14" s="129">
        <v>90.662550159999995</v>
      </c>
      <c r="EB14" s="130">
        <v>17.036670000000001</v>
      </c>
      <c r="EC14" s="130">
        <v>64.305872590000007</v>
      </c>
      <c r="ED14" s="130">
        <v>0</v>
      </c>
      <c r="EE14" s="130">
        <v>10.94875</v>
      </c>
      <c r="EF14" s="131">
        <v>2126.7919999999999</v>
      </c>
      <c r="EG14" s="127">
        <v>6</v>
      </c>
      <c r="EH14" s="128">
        <v>-6</v>
      </c>
      <c r="EI14" s="57">
        <v>63</v>
      </c>
      <c r="EJ14" s="129">
        <v>0</v>
      </c>
      <c r="EK14" s="129">
        <v>151.54786910000001</v>
      </c>
      <c r="EL14" s="129">
        <v>151.54786910000001</v>
      </c>
      <c r="EM14" s="130">
        <v>17.036670000000001</v>
      </c>
      <c r="EN14" s="130">
        <v>58.04910606</v>
      </c>
      <c r="EO14" s="130">
        <v>0</v>
      </c>
      <c r="EP14" s="130">
        <v>9.8859999999999992</v>
      </c>
      <c r="EQ14" s="131">
        <v>2327.5189999999998</v>
      </c>
      <c r="ER14" s="127">
        <v>6</v>
      </c>
      <c r="ES14" s="128">
        <v>-6</v>
      </c>
      <c r="ET14" s="57">
        <v>63</v>
      </c>
      <c r="EU14" s="129">
        <v>0</v>
      </c>
      <c r="EV14" s="129">
        <v>221.13833729999999</v>
      </c>
      <c r="EW14" s="129">
        <v>221.13833729999999</v>
      </c>
      <c r="EX14" s="130">
        <v>17.036670000000001</v>
      </c>
      <c r="EY14" s="130">
        <v>53.829804060000001</v>
      </c>
      <c r="EZ14" s="130">
        <v>0</v>
      </c>
      <c r="FA14" s="130">
        <v>9.1682500000000005</v>
      </c>
      <c r="FB14" s="131">
        <v>2528.0790000000002</v>
      </c>
    </row>
    <row r="15" spans="16:158">
      <c r="P15" s="127">
        <v>7.5</v>
      </c>
      <c r="Q15" s="128">
        <v>-7.5</v>
      </c>
      <c r="R15" s="57">
        <v>75</v>
      </c>
      <c r="S15" s="129">
        <v>0</v>
      </c>
      <c r="T15" s="129">
        <v>0.33202068499999998</v>
      </c>
      <c r="U15" s="129">
        <v>0.33202068499999998</v>
      </c>
      <c r="V15" s="130">
        <v>29.914249999999999</v>
      </c>
      <c r="W15" s="130">
        <v>66.721048640000006</v>
      </c>
      <c r="X15" s="130">
        <v>0</v>
      </c>
      <c r="Y15" s="130">
        <v>17.148440000000001</v>
      </c>
      <c r="Z15" s="131">
        <v>156.02209999999999</v>
      </c>
      <c r="AA15" s="127">
        <v>7.5</v>
      </c>
      <c r="AB15" s="128">
        <v>-7.5</v>
      </c>
      <c r="AC15" s="57">
        <v>75</v>
      </c>
      <c r="AD15" s="129">
        <v>0</v>
      </c>
      <c r="AE15" s="129">
        <v>0.89772459000000004</v>
      </c>
      <c r="AF15" s="129">
        <v>0.89772459000000004</v>
      </c>
      <c r="AG15" s="130">
        <v>29.914249999999999</v>
      </c>
      <c r="AH15" s="130">
        <v>80.962664129999993</v>
      </c>
      <c r="AI15" s="130">
        <v>0</v>
      </c>
      <c r="AJ15" s="130">
        <v>22.40063</v>
      </c>
      <c r="AK15" s="131">
        <v>334.63119999999998</v>
      </c>
      <c r="AL15" s="127">
        <v>7.5</v>
      </c>
      <c r="AM15" s="128">
        <v>-7.5</v>
      </c>
      <c r="AN15" s="57">
        <v>75</v>
      </c>
      <c r="AO15" s="129">
        <v>0</v>
      </c>
      <c r="AP15" s="129">
        <v>1.609200306</v>
      </c>
      <c r="AQ15" s="129">
        <v>1.609200306</v>
      </c>
      <c r="AR15" s="130">
        <v>29.914249999999999</v>
      </c>
      <c r="AS15" s="130">
        <v>89.778671500000002</v>
      </c>
      <c r="AT15" s="130">
        <v>0</v>
      </c>
      <c r="AU15" s="130">
        <v>25.56522</v>
      </c>
      <c r="AV15" s="131">
        <v>521.22569999999996</v>
      </c>
      <c r="AW15" s="127">
        <v>7.5</v>
      </c>
      <c r="AX15" s="128">
        <v>-7.5</v>
      </c>
      <c r="AY15" s="57">
        <v>75</v>
      </c>
      <c r="AZ15" s="129">
        <v>0</v>
      </c>
      <c r="BA15" s="129">
        <v>2.4705034870000002</v>
      </c>
      <c r="BB15" s="129">
        <v>2.4705034870000002</v>
      </c>
      <c r="BC15" s="130">
        <v>29.914249999999999</v>
      </c>
      <c r="BD15" s="130">
        <v>95.498281410000004</v>
      </c>
      <c r="BE15" s="130">
        <v>0</v>
      </c>
      <c r="BF15" s="130">
        <v>27.635000000000002</v>
      </c>
      <c r="BG15" s="131">
        <v>712.26639999999998</v>
      </c>
      <c r="BH15" s="127">
        <v>7.5</v>
      </c>
      <c r="BI15" s="128">
        <v>-7.5</v>
      </c>
      <c r="BJ15" s="57">
        <v>75</v>
      </c>
      <c r="BK15" s="129">
        <v>0</v>
      </c>
      <c r="BL15" s="129">
        <v>3.5048078170000001</v>
      </c>
      <c r="BM15" s="129">
        <v>3.5048078170000001</v>
      </c>
      <c r="BN15" s="130">
        <v>29.914249999999999</v>
      </c>
      <c r="BO15" s="130">
        <v>98.770918499999993</v>
      </c>
      <c r="BP15" s="130">
        <v>0</v>
      </c>
      <c r="BQ15" s="130">
        <v>28.893190000000001</v>
      </c>
      <c r="BR15" s="131">
        <v>906.1798</v>
      </c>
      <c r="BS15" s="127">
        <v>7.5</v>
      </c>
      <c r="BT15" s="128">
        <v>-7.5</v>
      </c>
      <c r="BU15" s="57">
        <v>75</v>
      </c>
      <c r="BV15" s="129">
        <v>0</v>
      </c>
      <c r="BW15" s="129">
        <v>4.7871185499999998</v>
      </c>
      <c r="BX15" s="129">
        <v>4.7871185499999998</v>
      </c>
      <c r="BY15" s="130">
        <v>29.914249999999999</v>
      </c>
      <c r="BZ15" s="130">
        <v>99.981077220000003</v>
      </c>
      <c r="CA15" s="130">
        <v>0</v>
      </c>
      <c r="CB15" s="130">
        <v>29.46875</v>
      </c>
      <c r="CC15" s="131">
        <v>1102.1400000000001</v>
      </c>
      <c r="CD15" s="127">
        <v>7.5</v>
      </c>
      <c r="CE15" s="128">
        <v>-7.5</v>
      </c>
      <c r="CF15" s="57">
        <v>75</v>
      </c>
      <c r="CG15" s="129">
        <v>0</v>
      </c>
      <c r="CH15" s="129">
        <v>6.5574208909999996</v>
      </c>
      <c r="CI15" s="129">
        <v>6.5574208909999996</v>
      </c>
      <c r="CJ15" s="130">
        <v>29.914249999999999</v>
      </c>
      <c r="CK15" s="130">
        <v>99.276195319999999</v>
      </c>
      <c r="CL15" s="130">
        <v>0</v>
      </c>
      <c r="CM15" s="130">
        <v>29.358630000000002</v>
      </c>
      <c r="CN15" s="131">
        <v>1299.819</v>
      </c>
      <c r="CO15" s="127">
        <v>7.5</v>
      </c>
      <c r="CP15" s="128">
        <v>-7.5</v>
      </c>
      <c r="CQ15" s="57">
        <v>75</v>
      </c>
      <c r="CR15" s="129">
        <v>0</v>
      </c>
      <c r="CS15" s="129">
        <v>9.4215446969999999</v>
      </c>
      <c r="CT15" s="129">
        <v>9.4215446969999999</v>
      </c>
      <c r="CU15" s="130">
        <v>29.914249999999999</v>
      </c>
      <c r="CV15" s="130">
        <v>96.299116609999999</v>
      </c>
      <c r="CW15" s="130">
        <v>0</v>
      </c>
      <c r="CX15" s="130">
        <v>28.623999999999999</v>
      </c>
      <c r="CY15" s="131">
        <v>1498.568</v>
      </c>
      <c r="CZ15" s="127">
        <v>7.5</v>
      </c>
      <c r="DA15" s="128">
        <v>-7.5</v>
      </c>
      <c r="DB15" s="57">
        <v>75</v>
      </c>
      <c r="DC15" s="129">
        <v>0</v>
      </c>
      <c r="DD15" s="129">
        <v>16.632144480000001</v>
      </c>
      <c r="DE15" s="129">
        <v>16.632144480000001</v>
      </c>
      <c r="DF15" s="130">
        <v>29.914249999999999</v>
      </c>
      <c r="DG15" s="130">
        <v>88.775934520000007</v>
      </c>
      <c r="DH15" s="130">
        <v>0</v>
      </c>
      <c r="DI15" s="130">
        <v>26.457370000000001</v>
      </c>
      <c r="DJ15" s="131">
        <v>1699.444</v>
      </c>
      <c r="DK15" s="127">
        <v>7.5</v>
      </c>
      <c r="DL15" s="128">
        <v>-7.5</v>
      </c>
      <c r="DM15" s="57">
        <v>75</v>
      </c>
      <c r="DN15" s="129">
        <v>0</v>
      </c>
      <c r="DO15" s="129">
        <v>41.716446830000002</v>
      </c>
      <c r="DP15" s="129">
        <v>41.716446830000002</v>
      </c>
      <c r="DQ15" s="130">
        <v>29.914249999999999</v>
      </c>
      <c r="DR15" s="130">
        <v>74.937574249999997</v>
      </c>
      <c r="DS15" s="130">
        <v>0</v>
      </c>
      <c r="DT15" s="130">
        <v>22.376750000000001</v>
      </c>
      <c r="DU15" s="131">
        <v>1903.559</v>
      </c>
      <c r="DV15" s="127">
        <v>7.5</v>
      </c>
      <c r="DW15" s="128">
        <v>-7.5</v>
      </c>
      <c r="DX15" s="57">
        <v>75</v>
      </c>
      <c r="DY15" s="129">
        <v>0</v>
      </c>
      <c r="DZ15" s="129">
        <v>89.816323299999993</v>
      </c>
      <c r="EA15" s="129">
        <v>89.816323299999993</v>
      </c>
      <c r="EB15" s="130">
        <v>29.914249999999999</v>
      </c>
      <c r="EC15" s="130">
        <v>64.425853549999999</v>
      </c>
      <c r="ED15" s="130">
        <v>0</v>
      </c>
      <c r="EE15" s="130">
        <v>19.2545</v>
      </c>
      <c r="EF15" s="131">
        <v>2107.5369999999998</v>
      </c>
      <c r="EG15" s="127">
        <v>7.5</v>
      </c>
      <c r="EH15" s="128">
        <v>-7.5</v>
      </c>
      <c r="EI15" s="57">
        <v>75</v>
      </c>
      <c r="EJ15" s="129">
        <v>0</v>
      </c>
      <c r="EK15" s="129">
        <v>150.621816</v>
      </c>
      <c r="EL15" s="129">
        <v>150.621816</v>
      </c>
      <c r="EM15" s="130">
        <v>29.914249999999999</v>
      </c>
      <c r="EN15" s="130">
        <v>58.120154769999999</v>
      </c>
      <c r="EO15" s="130">
        <v>0</v>
      </c>
      <c r="EP15" s="130">
        <v>17.376249999999999</v>
      </c>
      <c r="EQ15" s="131">
        <v>2310.143</v>
      </c>
      <c r="ER15" s="127">
        <v>7.5</v>
      </c>
      <c r="ES15" s="128">
        <v>-7.5</v>
      </c>
      <c r="ET15" s="57">
        <v>75</v>
      </c>
      <c r="EU15" s="129">
        <v>0</v>
      </c>
      <c r="EV15" s="129">
        <v>220.13247770000001</v>
      </c>
      <c r="EW15" s="129">
        <v>220.13247770000001</v>
      </c>
      <c r="EX15" s="130">
        <v>29.914249999999999</v>
      </c>
      <c r="EY15" s="130">
        <v>53.878857259999997</v>
      </c>
      <c r="EZ15" s="130">
        <v>0</v>
      </c>
      <c r="FA15" s="130">
        <v>16.110499999999998</v>
      </c>
      <c r="FB15" s="131">
        <v>2511.9679999999998</v>
      </c>
    </row>
    <row r="16" spans="16:158">
      <c r="P16" s="127">
        <v>9</v>
      </c>
      <c r="Q16" s="128">
        <v>-9</v>
      </c>
      <c r="R16" s="57">
        <v>87</v>
      </c>
      <c r="S16" s="129">
        <v>0</v>
      </c>
      <c r="T16" s="129">
        <v>0.25926724299999998</v>
      </c>
      <c r="U16" s="129">
        <v>0.25926724299999998</v>
      </c>
      <c r="V16" s="130">
        <v>35.116720000000001</v>
      </c>
      <c r="W16" s="130">
        <v>63.52260459</v>
      </c>
      <c r="X16" s="130">
        <v>0</v>
      </c>
      <c r="Y16" s="130">
        <v>19.225090000000002</v>
      </c>
      <c r="Z16" s="131">
        <v>136.797</v>
      </c>
      <c r="AA16" s="127">
        <v>9</v>
      </c>
      <c r="AB16" s="128">
        <v>-9</v>
      </c>
      <c r="AC16" s="57">
        <v>87</v>
      </c>
      <c r="AD16" s="129">
        <v>0</v>
      </c>
      <c r="AE16" s="129">
        <v>0.75272106999999999</v>
      </c>
      <c r="AF16" s="129">
        <v>0.75272106999999999</v>
      </c>
      <c r="AG16" s="130">
        <v>35.116720000000001</v>
      </c>
      <c r="AH16" s="130">
        <v>78.305498119999996</v>
      </c>
      <c r="AI16" s="130">
        <v>0</v>
      </c>
      <c r="AJ16" s="130">
        <v>25.483689999999999</v>
      </c>
      <c r="AK16" s="131">
        <v>309.14749999999998</v>
      </c>
      <c r="AL16" s="127">
        <v>9</v>
      </c>
      <c r="AM16" s="128">
        <v>-9</v>
      </c>
      <c r="AN16" s="57">
        <v>87</v>
      </c>
      <c r="AO16" s="129">
        <v>0</v>
      </c>
      <c r="AP16" s="129">
        <v>1.389657022</v>
      </c>
      <c r="AQ16" s="129">
        <v>1.389657022</v>
      </c>
      <c r="AR16" s="130">
        <v>35.116720000000001</v>
      </c>
      <c r="AS16" s="130">
        <v>87.605335330000003</v>
      </c>
      <c r="AT16" s="130">
        <v>0</v>
      </c>
      <c r="AU16" s="130">
        <v>29.335719999999998</v>
      </c>
      <c r="AV16" s="131">
        <v>491.89</v>
      </c>
      <c r="AW16" s="127">
        <v>9</v>
      </c>
      <c r="AX16" s="128">
        <v>-9</v>
      </c>
      <c r="AY16" s="57">
        <v>87</v>
      </c>
      <c r="AZ16" s="129">
        <v>0</v>
      </c>
      <c r="BA16" s="129">
        <v>2.1758756570000002</v>
      </c>
      <c r="BB16" s="129">
        <v>2.1758756570000002</v>
      </c>
      <c r="BC16" s="130">
        <v>35.116720000000001</v>
      </c>
      <c r="BD16" s="130">
        <v>93.945260919999996</v>
      </c>
      <c r="BE16" s="130">
        <v>0</v>
      </c>
      <c r="BF16" s="130">
        <v>31.9635</v>
      </c>
      <c r="BG16" s="131">
        <v>680.30290000000002</v>
      </c>
      <c r="BH16" s="127">
        <v>9</v>
      </c>
      <c r="BI16" s="128">
        <v>-9</v>
      </c>
      <c r="BJ16" s="57">
        <v>87</v>
      </c>
      <c r="BK16" s="129">
        <v>0</v>
      </c>
      <c r="BL16" s="129">
        <v>3.1350803960000002</v>
      </c>
      <c r="BM16" s="129">
        <v>3.1350803960000002</v>
      </c>
      <c r="BN16" s="130">
        <v>35.116720000000001</v>
      </c>
      <c r="BO16" s="130">
        <v>97.917927109999994</v>
      </c>
      <c r="BP16" s="130">
        <v>0</v>
      </c>
      <c r="BQ16" s="130">
        <v>33.668880000000001</v>
      </c>
      <c r="BR16" s="131">
        <v>872.51089999999999</v>
      </c>
      <c r="BS16" s="127">
        <v>9</v>
      </c>
      <c r="BT16" s="128">
        <v>-9</v>
      </c>
      <c r="BU16" s="57">
        <v>87</v>
      </c>
      <c r="BV16" s="129">
        <v>0</v>
      </c>
      <c r="BW16" s="129">
        <v>4.3420830199999996</v>
      </c>
      <c r="BX16" s="129">
        <v>4.3420830199999996</v>
      </c>
      <c r="BY16" s="130">
        <v>35.116720000000001</v>
      </c>
      <c r="BZ16" s="130">
        <v>99.801807339999996</v>
      </c>
      <c r="CA16" s="130">
        <v>0</v>
      </c>
      <c r="CB16" s="130">
        <v>34.563369999999999</v>
      </c>
      <c r="CC16" s="131">
        <v>1067.577</v>
      </c>
      <c r="CD16" s="127">
        <v>9</v>
      </c>
      <c r="CE16" s="128">
        <v>-9</v>
      </c>
      <c r="CF16" s="57">
        <v>87</v>
      </c>
      <c r="CG16" s="129">
        <v>0</v>
      </c>
      <c r="CH16" s="129">
        <v>6.0354978629999998</v>
      </c>
      <c r="CI16" s="129">
        <v>6.0354978629999998</v>
      </c>
      <c r="CJ16" s="130">
        <v>35.116720000000001</v>
      </c>
      <c r="CK16" s="130">
        <v>99.648422389999993</v>
      </c>
      <c r="CL16" s="130">
        <v>0</v>
      </c>
      <c r="CM16" s="130">
        <v>34.610250000000001</v>
      </c>
      <c r="CN16" s="131">
        <v>1265.2090000000001</v>
      </c>
      <c r="CO16" s="127">
        <v>9</v>
      </c>
      <c r="CP16" s="128">
        <v>-9</v>
      </c>
      <c r="CQ16" s="57">
        <v>87</v>
      </c>
      <c r="CR16" s="129">
        <v>0</v>
      </c>
      <c r="CS16" s="129">
        <v>8.8236445870000004</v>
      </c>
      <c r="CT16" s="129">
        <v>8.8236445870000004</v>
      </c>
      <c r="CU16" s="130">
        <v>35.116720000000001</v>
      </c>
      <c r="CV16" s="130">
        <v>96.980201199999996</v>
      </c>
      <c r="CW16" s="130">
        <v>0</v>
      </c>
      <c r="CX16" s="130">
        <v>33.843620000000001</v>
      </c>
      <c r="CY16" s="131">
        <v>1464.7249999999999</v>
      </c>
      <c r="CZ16" s="127">
        <v>9</v>
      </c>
      <c r="DA16" s="128">
        <v>-9</v>
      </c>
      <c r="DB16" s="57">
        <v>87</v>
      </c>
      <c r="DC16" s="129">
        <v>0</v>
      </c>
      <c r="DD16" s="129">
        <v>15.95572041</v>
      </c>
      <c r="DE16" s="129">
        <v>15.95572041</v>
      </c>
      <c r="DF16" s="130">
        <v>35.116720000000001</v>
      </c>
      <c r="DG16" s="130">
        <v>89.388264579999998</v>
      </c>
      <c r="DH16" s="130">
        <v>0</v>
      </c>
      <c r="DI16" s="130">
        <v>31.271750000000001</v>
      </c>
      <c r="DJ16" s="131">
        <v>1668.172</v>
      </c>
      <c r="DK16" s="127">
        <v>9</v>
      </c>
      <c r="DL16" s="128">
        <v>-9</v>
      </c>
      <c r="DM16" s="57">
        <v>87</v>
      </c>
      <c r="DN16" s="129">
        <v>0</v>
      </c>
      <c r="DO16" s="129">
        <v>40.959024290000002</v>
      </c>
      <c r="DP16" s="129">
        <v>40.959024290000002</v>
      </c>
      <c r="DQ16" s="130">
        <v>35.116720000000001</v>
      </c>
      <c r="DR16" s="130">
        <v>75.204749480000004</v>
      </c>
      <c r="DS16" s="130">
        <v>0</v>
      </c>
      <c r="DT16" s="130">
        <v>26.361879999999999</v>
      </c>
      <c r="DU16" s="131">
        <v>1877.1980000000001</v>
      </c>
      <c r="DV16" s="127">
        <v>9</v>
      </c>
      <c r="DW16" s="128">
        <v>-9</v>
      </c>
      <c r="DX16" s="57">
        <v>87</v>
      </c>
      <c r="DY16" s="129">
        <v>0</v>
      </c>
      <c r="DZ16" s="129">
        <v>88.977757560000001</v>
      </c>
      <c r="EA16" s="129">
        <v>88.977757560000001</v>
      </c>
      <c r="EB16" s="130">
        <v>35.116720000000001</v>
      </c>
      <c r="EC16" s="130">
        <v>64.546078620000003</v>
      </c>
      <c r="ED16" s="130">
        <v>0</v>
      </c>
      <c r="EE16" s="130">
        <v>22.645119999999999</v>
      </c>
      <c r="EF16" s="131">
        <v>2084.8919999999998</v>
      </c>
      <c r="EG16" s="127">
        <v>9</v>
      </c>
      <c r="EH16" s="128">
        <v>-9</v>
      </c>
      <c r="EI16" s="57">
        <v>87</v>
      </c>
      <c r="EJ16" s="129">
        <v>0</v>
      </c>
      <c r="EK16" s="129">
        <v>149.7026765</v>
      </c>
      <c r="EL16" s="129">
        <v>149.7026765</v>
      </c>
      <c r="EM16" s="130">
        <v>35.116720000000001</v>
      </c>
      <c r="EN16" s="130">
        <v>58.191191179999997</v>
      </c>
      <c r="EO16" s="130">
        <v>0</v>
      </c>
      <c r="EP16" s="130">
        <v>20.422999999999998</v>
      </c>
      <c r="EQ16" s="131">
        <v>2289.7190000000001</v>
      </c>
      <c r="ER16" s="127">
        <v>9</v>
      </c>
      <c r="ES16" s="128">
        <v>-9</v>
      </c>
      <c r="ET16" s="57">
        <v>87</v>
      </c>
      <c r="EU16" s="129">
        <v>0</v>
      </c>
      <c r="EV16" s="129">
        <v>219.13302809999999</v>
      </c>
      <c r="EW16" s="129">
        <v>219.13302809999999</v>
      </c>
      <c r="EX16" s="130">
        <v>35.116720000000001</v>
      </c>
      <c r="EY16" s="130">
        <v>53.927864499999998</v>
      </c>
      <c r="EZ16" s="130">
        <v>0</v>
      </c>
      <c r="FA16" s="130">
        <v>18.929500000000001</v>
      </c>
      <c r="FB16" s="131">
        <v>2493.0390000000002</v>
      </c>
    </row>
    <row r="17" spans="16:158">
      <c r="P17" s="127">
        <v>10</v>
      </c>
      <c r="Q17" s="128">
        <v>-10</v>
      </c>
      <c r="R17" s="57">
        <v>95</v>
      </c>
      <c r="S17" s="129">
        <v>0</v>
      </c>
      <c r="T17" s="129">
        <v>0.21677401600000001</v>
      </c>
      <c r="U17" s="129">
        <v>0.21677401600000001</v>
      </c>
      <c r="V17" s="130">
        <v>26.30142</v>
      </c>
      <c r="W17" s="130">
        <v>61.298568549999999</v>
      </c>
      <c r="X17" s="130">
        <v>0</v>
      </c>
      <c r="Y17" s="130">
        <v>13.79955</v>
      </c>
      <c r="Z17" s="131">
        <v>122.9974</v>
      </c>
      <c r="AA17" s="127">
        <v>10</v>
      </c>
      <c r="AB17" s="128">
        <v>-10</v>
      </c>
      <c r="AC17" s="57">
        <v>95</v>
      </c>
      <c r="AD17" s="129">
        <v>0</v>
      </c>
      <c r="AE17" s="129">
        <v>0.663428448</v>
      </c>
      <c r="AF17" s="129">
        <v>0.663428448</v>
      </c>
      <c r="AG17" s="130">
        <v>26.30142</v>
      </c>
      <c r="AH17" s="130">
        <v>76.428428159999996</v>
      </c>
      <c r="AI17" s="130">
        <v>0</v>
      </c>
      <c r="AJ17" s="130">
        <v>18.543189999999999</v>
      </c>
      <c r="AK17" s="131">
        <v>290.60430000000002</v>
      </c>
      <c r="AL17" s="127">
        <v>10</v>
      </c>
      <c r="AM17" s="128">
        <v>-10</v>
      </c>
      <c r="AN17" s="57">
        <v>95</v>
      </c>
      <c r="AO17" s="129">
        <v>0</v>
      </c>
      <c r="AP17" s="129">
        <v>1.2515358670000001</v>
      </c>
      <c r="AQ17" s="129">
        <v>1.2515358670000001</v>
      </c>
      <c r="AR17" s="130">
        <v>26.30142</v>
      </c>
      <c r="AS17" s="130">
        <v>86.02452993</v>
      </c>
      <c r="AT17" s="130">
        <v>0</v>
      </c>
      <c r="AU17" s="130">
        <v>21.50656</v>
      </c>
      <c r="AV17" s="131">
        <v>470.38339999999999</v>
      </c>
      <c r="AW17" s="127">
        <v>10</v>
      </c>
      <c r="AX17" s="128">
        <v>-10</v>
      </c>
      <c r="AY17" s="57">
        <v>95</v>
      </c>
      <c r="AZ17" s="129">
        <v>0</v>
      </c>
      <c r="BA17" s="129">
        <v>1.9882722639999999</v>
      </c>
      <c r="BB17" s="129">
        <v>1.9882722639999999</v>
      </c>
      <c r="BC17" s="130">
        <v>26.30142</v>
      </c>
      <c r="BD17" s="130">
        <v>92.758939979999994</v>
      </c>
      <c r="BE17" s="130">
        <v>0</v>
      </c>
      <c r="BF17" s="130">
        <v>23.59356</v>
      </c>
      <c r="BG17" s="131">
        <v>656.70939999999996</v>
      </c>
      <c r="BH17" s="127">
        <v>10</v>
      </c>
      <c r="BI17" s="128">
        <v>-10</v>
      </c>
      <c r="BJ17" s="57">
        <v>95</v>
      </c>
      <c r="BK17" s="129">
        <v>0</v>
      </c>
      <c r="BL17" s="129">
        <v>2.8977540359999998</v>
      </c>
      <c r="BM17" s="129">
        <v>2.8977540359999998</v>
      </c>
      <c r="BN17" s="130">
        <v>26.30142</v>
      </c>
      <c r="BO17" s="130">
        <v>97.201030360000004</v>
      </c>
      <c r="BP17" s="130">
        <v>0</v>
      </c>
      <c r="BQ17" s="130">
        <v>25.015750000000001</v>
      </c>
      <c r="BR17" s="131">
        <v>847.49519999999995</v>
      </c>
      <c r="BS17" s="127">
        <v>10</v>
      </c>
      <c r="BT17" s="128">
        <v>-10</v>
      </c>
      <c r="BU17" s="57">
        <v>95</v>
      </c>
      <c r="BV17" s="129">
        <v>0</v>
      </c>
      <c r="BW17" s="129">
        <v>4.0546973609999997</v>
      </c>
      <c r="BX17" s="129">
        <v>4.0546973609999997</v>
      </c>
      <c r="BY17" s="130">
        <v>26.30142</v>
      </c>
      <c r="BZ17" s="130">
        <v>99.564964529999997</v>
      </c>
      <c r="CA17" s="130">
        <v>0</v>
      </c>
      <c r="CB17" s="130">
        <v>25.833120000000001</v>
      </c>
      <c r="CC17" s="131">
        <v>1041.7439999999999</v>
      </c>
      <c r="CD17" s="127">
        <v>10</v>
      </c>
      <c r="CE17" s="128">
        <v>-10</v>
      </c>
      <c r="CF17" s="57">
        <v>95</v>
      </c>
      <c r="CG17" s="129">
        <v>0</v>
      </c>
      <c r="CH17" s="129">
        <v>5.6968142159999999</v>
      </c>
      <c r="CI17" s="129">
        <v>5.6968142159999999</v>
      </c>
      <c r="CJ17" s="130">
        <v>26.30142</v>
      </c>
      <c r="CK17" s="130">
        <v>99.830402609999993</v>
      </c>
      <c r="CL17" s="130">
        <v>0</v>
      </c>
      <c r="CM17" s="130">
        <v>25.99438</v>
      </c>
      <c r="CN17" s="131">
        <v>1239.2139999999999</v>
      </c>
      <c r="CO17" s="127">
        <v>10</v>
      </c>
      <c r="CP17" s="128">
        <v>-10</v>
      </c>
      <c r="CQ17" s="57">
        <v>95</v>
      </c>
      <c r="CR17" s="129">
        <v>0</v>
      </c>
      <c r="CS17" s="129">
        <v>8.4340465160000004</v>
      </c>
      <c r="CT17" s="129">
        <v>8.4340465160000004</v>
      </c>
      <c r="CU17" s="130">
        <v>26.30142</v>
      </c>
      <c r="CV17" s="130">
        <v>97.416511249999999</v>
      </c>
      <c r="CW17" s="130">
        <v>0</v>
      </c>
      <c r="CX17" s="130">
        <v>25.49438</v>
      </c>
      <c r="CY17" s="131">
        <v>1439.23</v>
      </c>
      <c r="CZ17" s="127">
        <v>10</v>
      </c>
      <c r="DA17" s="128">
        <v>-10</v>
      </c>
      <c r="DB17" s="57">
        <v>95</v>
      </c>
      <c r="DC17" s="129">
        <v>0</v>
      </c>
      <c r="DD17" s="129">
        <v>15.51306903</v>
      </c>
      <c r="DE17" s="129">
        <v>15.51306903</v>
      </c>
      <c r="DF17" s="130">
        <v>26.30142</v>
      </c>
      <c r="DG17" s="130">
        <v>89.799898240000005</v>
      </c>
      <c r="DH17" s="130">
        <v>0</v>
      </c>
      <c r="DI17" s="130">
        <v>23.556249999999999</v>
      </c>
      <c r="DJ17" s="131">
        <v>1644.616</v>
      </c>
      <c r="DK17" s="127">
        <v>10</v>
      </c>
      <c r="DL17" s="128">
        <v>-10</v>
      </c>
      <c r="DM17" s="57">
        <v>95</v>
      </c>
      <c r="DN17" s="129">
        <v>0</v>
      </c>
      <c r="DO17" s="129">
        <v>40.4610688</v>
      </c>
      <c r="DP17" s="129">
        <v>40.4610688</v>
      </c>
      <c r="DQ17" s="130">
        <v>26.30142</v>
      </c>
      <c r="DR17" s="130">
        <v>75.383472679999997</v>
      </c>
      <c r="DS17" s="130">
        <v>0</v>
      </c>
      <c r="DT17" s="130">
        <v>19.80275</v>
      </c>
      <c r="DU17" s="131">
        <v>1857.395</v>
      </c>
      <c r="DV17" s="127">
        <v>10</v>
      </c>
      <c r="DW17" s="128">
        <v>-10</v>
      </c>
      <c r="DX17" s="57">
        <v>95</v>
      </c>
      <c r="DY17" s="129">
        <v>0</v>
      </c>
      <c r="DZ17" s="129">
        <v>88.424720570000005</v>
      </c>
      <c r="EA17" s="129">
        <v>88.424720570000005</v>
      </c>
      <c r="EB17" s="130">
        <v>26.30142</v>
      </c>
      <c r="EC17" s="130">
        <v>64.62610531</v>
      </c>
      <c r="ED17" s="130">
        <v>0</v>
      </c>
      <c r="EE17" s="130">
        <v>16.986879999999999</v>
      </c>
      <c r="EF17" s="131">
        <v>2067.9050000000002</v>
      </c>
      <c r="EG17" s="127">
        <v>10</v>
      </c>
      <c r="EH17" s="128">
        <v>-10</v>
      </c>
      <c r="EI17" s="57">
        <v>95</v>
      </c>
      <c r="EJ17" s="129">
        <v>0</v>
      </c>
      <c r="EK17" s="129">
        <v>149.09533400000001</v>
      </c>
      <c r="EL17" s="129">
        <v>149.09533400000001</v>
      </c>
      <c r="EM17" s="130">
        <v>26.30142</v>
      </c>
      <c r="EN17" s="130">
        <v>58.238416739999998</v>
      </c>
      <c r="EO17" s="130">
        <v>0</v>
      </c>
      <c r="EP17" s="130">
        <v>15.311999999999999</v>
      </c>
      <c r="EQ17" s="131">
        <v>2274.4070000000002</v>
      </c>
      <c r="ER17" s="127">
        <v>10</v>
      </c>
      <c r="ES17" s="128">
        <v>-10</v>
      </c>
      <c r="ET17" s="57">
        <v>95</v>
      </c>
      <c r="EU17" s="129">
        <v>0</v>
      </c>
      <c r="EV17" s="129">
        <v>218.47174949999999</v>
      </c>
      <c r="EW17" s="129">
        <v>218.47174949999999</v>
      </c>
      <c r="EX17" s="130">
        <v>26.30142</v>
      </c>
      <c r="EY17" s="130">
        <v>53.96043718</v>
      </c>
      <c r="EZ17" s="130">
        <v>0</v>
      </c>
      <c r="FA17" s="130">
        <v>14.188499999999999</v>
      </c>
      <c r="FB17" s="131">
        <v>2478.85</v>
      </c>
    </row>
    <row r="18" spans="16:158">
      <c r="P18" s="127">
        <v>10.000999999999999</v>
      </c>
      <c r="Q18" s="128">
        <v>-10.000999999999999</v>
      </c>
      <c r="R18" s="57">
        <v>95.007999999999996</v>
      </c>
      <c r="S18" s="129">
        <v>0</v>
      </c>
      <c r="T18" s="129">
        <v>0.21673583399999999</v>
      </c>
      <c r="U18" s="129">
        <v>0.21673583399999999</v>
      </c>
      <c r="V18" s="130">
        <v>2.7453120000000001E-2</v>
      </c>
      <c r="W18" s="130">
        <v>61.296417120000001</v>
      </c>
      <c r="X18" s="130">
        <v>47.540313560000001</v>
      </c>
      <c r="Y18" s="130">
        <v>1.414062E-2</v>
      </c>
      <c r="Z18" s="131">
        <v>122.9833</v>
      </c>
      <c r="AA18" s="127">
        <v>10.000999999999999</v>
      </c>
      <c r="AB18" s="128">
        <v>-10.000999999999999</v>
      </c>
      <c r="AC18" s="57">
        <v>95.007999999999996</v>
      </c>
      <c r="AD18" s="129">
        <v>0</v>
      </c>
      <c r="AE18" s="129">
        <v>0.66334452200000005</v>
      </c>
      <c r="AF18" s="129">
        <v>0.66334452200000005</v>
      </c>
      <c r="AG18" s="130">
        <v>2.7453120000000001E-2</v>
      </c>
      <c r="AH18" s="130">
        <v>76.426561280000001</v>
      </c>
      <c r="AI18" s="130">
        <v>75.364875380000001</v>
      </c>
      <c r="AJ18" s="130">
        <v>1.909375E-2</v>
      </c>
      <c r="AK18" s="131">
        <v>290.58519999999999</v>
      </c>
      <c r="AL18" s="127">
        <v>10.000999999999999</v>
      </c>
      <c r="AM18" s="128">
        <v>-10.000999999999999</v>
      </c>
      <c r="AN18" s="57">
        <v>95.007999999999996</v>
      </c>
      <c r="AO18" s="129">
        <v>0</v>
      </c>
      <c r="AP18" s="129">
        <v>1.2514037870000001</v>
      </c>
      <c r="AQ18" s="129">
        <v>1.2514037870000001</v>
      </c>
      <c r="AR18" s="130">
        <v>2.7453120000000001E-2</v>
      </c>
      <c r="AS18" s="130">
        <v>86.022928230000005</v>
      </c>
      <c r="AT18" s="130">
        <v>86.973489430000001</v>
      </c>
      <c r="AU18" s="130">
        <v>2.2249999999999999E-2</v>
      </c>
      <c r="AV18" s="131">
        <v>470.3612</v>
      </c>
      <c r="AW18" s="127">
        <v>10.000999999999999</v>
      </c>
      <c r="AX18" s="128">
        <v>-10.000999999999999</v>
      </c>
      <c r="AY18" s="57">
        <v>95.007999999999996</v>
      </c>
      <c r="AZ18" s="129">
        <v>0</v>
      </c>
      <c r="BA18" s="129">
        <v>1.9880911670000001</v>
      </c>
      <c r="BB18" s="129">
        <v>1.9880911670000001</v>
      </c>
      <c r="BC18" s="130">
        <v>2.7453120000000001E-2</v>
      </c>
      <c r="BD18" s="130">
        <v>92.757711580000006</v>
      </c>
      <c r="BE18" s="130">
        <v>92.958508230000007</v>
      </c>
      <c r="BF18" s="130">
        <v>2.4500000000000001E-2</v>
      </c>
      <c r="BG18" s="131">
        <v>656.68489999999997</v>
      </c>
      <c r="BH18" s="127">
        <v>10.000999999999999</v>
      </c>
      <c r="BI18" s="128">
        <v>-10.000999999999999</v>
      </c>
      <c r="BJ18" s="57">
        <v>95.007999999999996</v>
      </c>
      <c r="BK18" s="129">
        <v>0</v>
      </c>
      <c r="BL18" s="129">
        <v>2.897523514</v>
      </c>
      <c r="BM18" s="129">
        <v>2.897523514</v>
      </c>
      <c r="BN18" s="130">
        <v>2.7453120000000001E-2</v>
      </c>
      <c r="BO18" s="130">
        <v>97.200261449999999</v>
      </c>
      <c r="BP18" s="130">
        <v>96.498962000000006</v>
      </c>
      <c r="BQ18" s="130">
        <v>2.5999999999999999E-2</v>
      </c>
      <c r="BR18" s="131">
        <v>847.4692</v>
      </c>
      <c r="BS18" s="127">
        <v>10.000999999999999</v>
      </c>
      <c r="BT18" s="128">
        <v>-10.000999999999999</v>
      </c>
      <c r="BU18" s="57">
        <v>95.007999999999996</v>
      </c>
      <c r="BV18" s="129">
        <v>0</v>
      </c>
      <c r="BW18" s="129">
        <v>4.0544169290000003</v>
      </c>
      <c r="BX18" s="129">
        <v>4.0544169290000003</v>
      </c>
      <c r="BY18" s="130">
        <v>2.7453120000000001E-2</v>
      </c>
      <c r="BZ18" s="130">
        <v>99.564680010000004</v>
      </c>
      <c r="CA18" s="130">
        <v>98.847326749999993</v>
      </c>
      <c r="CB18" s="130">
        <v>2.7E-2</v>
      </c>
      <c r="CC18" s="131">
        <v>1041.7170000000001</v>
      </c>
      <c r="CD18" s="127">
        <v>10.000999999999999</v>
      </c>
      <c r="CE18" s="128">
        <v>-10.000999999999999</v>
      </c>
      <c r="CF18" s="57">
        <v>95.007999999999996</v>
      </c>
      <c r="CG18" s="129">
        <v>0</v>
      </c>
      <c r="CH18" s="129">
        <v>5.6964824910000003</v>
      </c>
      <c r="CI18" s="129">
        <v>5.6964824910000003</v>
      </c>
      <c r="CJ18" s="130">
        <v>2.7453120000000001E-2</v>
      </c>
      <c r="CK18" s="130">
        <v>99.830553409999993</v>
      </c>
      <c r="CL18" s="130">
        <v>100.615087</v>
      </c>
      <c r="CM18" s="130">
        <v>2.7125E-2</v>
      </c>
      <c r="CN18" s="131">
        <v>1239.1869999999999</v>
      </c>
      <c r="CO18" s="127">
        <v>10.000999999999999</v>
      </c>
      <c r="CP18" s="128">
        <v>-10.000999999999999</v>
      </c>
      <c r="CQ18" s="57">
        <v>95.007999999999996</v>
      </c>
      <c r="CR18" s="129">
        <v>0</v>
      </c>
      <c r="CS18" s="129">
        <v>8.4336636990000002</v>
      </c>
      <c r="CT18" s="129">
        <v>8.4336636990000002</v>
      </c>
      <c r="CU18" s="130">
        <v>2.7453120000000001E-2</v>
      </c>
      <c r="CV18" s="130">
        <v>97.416935620000004</v>
      </c>
      <c r="CW18" s="130">
        <v>102.0779907</v>
      </c>
      <c r="CX18" s="130">
        <v>2.6749999999999999E-2</v>
      </c>
      <c r="CY18" s="131">
        <v>1439.204</v>
      </c>
      <c r="CZ18" s="127">
        <v>10.000999999999999</v>
      </c>
      <c r="DA18" s="128">
        <v>-10.000999999999999</v>
      </c>
      <c r="DB18" s="57">
        <v>95.007999999999996</v>
      </c>
      <c r="DC18" s="129">
        <v>0</v>
      </c>
      <c r="DD18" s="129">
        <v>15.512632630000001</v>
      </c>
      <c r="DE18" s="129">
        <v>15.512632630000001</v>
      </c>
      <c r="DF18" s="130">
        <v>2.7453120000000001E-2</v>
      </c>
      <c r="DG18" s="130">
        <v>89.800308380000004</v>
      </c>
      <c r="DH18" s="130">
        <v>103.5072503</v>
      </c>
      <c r="DI18" s="130">
        <v>2.4625000000000001E-2</v>
      </c>
      <c r="DJ18" s="131">
        <v>1644.5909999999999</v>
      </c>
      <c r="DK18" s="127">
        <v>10.000999999999999</v>
      </c>
      <c r="DL18" s="128">
        <v>-10.000999999999999</v>
      </c>
      <c r="DM18" s="57">
        <v>95.007999999999996</v>
      </c>
      <c r="DN18" s="129">
        <v>0</v>
      </c>
      <c r="DO18" s="129">
        <v>40.460576099999997</v>
      </c>
      <c r="DP18" s="129">
        <v>40.460576099999997</v>
      </c>
      <c r="DQ18" s="130">
        <v>2.7453120000000001E-2</v>
      </c>
      <c r="DR18" s="130">
        <v>75.383650750000001</v>
      </c>
      <c r="DS18" s="130">
        <v>104.5829445</v>
      </c>
      <c r="DT18" s="130">
        <v>2.0750000000000001E-2</v>
      </c>
      <c r="DU18" s="131">
        <v>1857.374</v>
      </c>
      <c r="DV18" s="127">
        <v>10.000999999999999</v>
      </c>
      <c r="DW18" s="128">
        <v>-10.000999999999999</v>
      </c>
      <c r="DX18" s="57">
        <v>95.007999999999996</v>
      </c>
      <c r="DY18" s="129">
        <v>0</v>
      </c>
      <c r="DZ18" s="129">
        <v>88.424172040000002</v>
      </c>
      <c r="EA18" s="129">
        <v>88.424172040000002</v>
      </c>
      <c r="EB18" s="130">
        <v>2.7453120000000001E-2</v>
      </c>
      <c r="EC18" s="130">
        <v>64.626184980000005</v>
      </c>
      <c r="ED18" s="130">
        <v>104.9508153</v>
      </c>
      <c r="EE18" s="130">
        <v>1.7749999999999998E-2</v>
      </c>
      <c r="EF18" s="131">
        <v>2067.8870000000002</v>
      </c>
      <c r="EG18" s="127">
        <v>10.000999999999999</v>
      </c>
      <c r="EH18" s="128">
        <v>-10.000999999999999</v>
      </c>
      <c r="EI18" s="57">
        <v>95.007999999999996</v>
      </c>
      <c r="EJ18" s="129">
        <v>0</v>
      </c>
      <c r="EK18" s="129">
        <v>149.09473070000001</v>
      </c>
      <c r="EL18" s="129">
        <v>149.09473070000001</v>
      </c>
      <c r="EM18" s="130">
        <v>2.7453120000000001E-2</v>
      </c>
      <c r="EN18" s="130">
        <v>58.238463760000002</v>
      </c>
      <c r="EO18" s="130">
        <v>105.0776918</v>
      </c>
      <c r="EP18" s="130">
        <v>1.6E-2</v>
      </c>
      <c r="EQ18" s="131">
        <v>2274.3919999999998</v>
      </c>
      <c r="ER18" s="127">
        <v>10.000999999999999</v>
      </c>
      <c r="ES18" s="128">
        <v>-10.000999999999999</v>
      </c>
      <c r="ET18" s="57">
        <v>95.007999999999996</v>
      </c>
      <c r="EU18" s="129">
        <v>0</v>
      </c>
      <c r="EV18" s="129">
        <v>218.4710919</v>
      </c>
      <c r="EW18" s="129">
        <v>218.4710919</v>
      </c>
      <c r="EX18" s="130">
        <v>2.7453120000000001E-2</v>
      </c>
      <c r="EY18" s="130">
        <v>53.960469629999999</v>
      </c>
      <c r="EZ18" s="130">
        <v>105.1365164</v>
      </c>
      <c r="FA18" s="130">
        <v>1.4749999999999999E-2</v>
      </c>
      <c r="FB18" s="131">
        <v>2478.835</v>
      </c>
    </row>
    <row r="19" spans="16:158">
      <c r="P19" s="127">
        <v>10.5</v>
      </c>
      <c r="Q19" s="128">
        <v>-10.5</v>
      </c>
      <c r="R19" s="57">
        <v>99</v>
      </c>
      <c r="S19" s="129">
        <v>0</v>
      </c>
      <c r="T19" s="129">
        <v>0.19768532799999999</v>
      </c>
      <c r="U19" s="129">
        <v>0.19768532799999999</v>
      </c>
      <c r="V19" s="130">
        <v>13.99033</v>
      </c>
      <c r="W19" s="130">
        <v>60.182637360000001</v>
      </c>
      <c r="X19" s="130">
        <v>45.154145419999999</v>
      </c>
      <c r="Y19" s="130">
        <v>7.1437580000000001</v>
      </c>
      <c r="Z19" s="131">
        <v>115.8395</v>
      </c>
      <c r="AA19" s="127">
        <v>10.5</v>
      </c>
      <c r="AB19" s="128">
        <v>-10.5</v>
      </c>
      <c r="AC19" s="57">
        <v>99</v>
      </c>
      <c r="AD19" s="129">
        <v>0</v>
      </c>
      <c r="AE19" s="129">
        <v>0.62146829800000003</v>
      </c>
      <c r="AF19" s="129">
        <v>0.62146829800000003</v>
      </c>
      <c r="AG19" s="130">
        <v>13.99033</v>
      </c>
      <c r="AH19" s="130">
        <v>75.46823243</v>
      </c>
      <c r="AI19" s="130">
        <v>73.949557589999998</v>
      </c>
      <c r="AJ19" s="130">
        <v>9.682563</v>
      </c>
      <c r="AK19" s="131">
        <v>280.90260000000001</v>
      </c>
      <c r="AL19" s="127">
        <v>10.5</v>
      </c>
      <c r="AM19" s="128">
        <v>-10.5</v>
      </c>
      <c r="AN19" s="57">
        <v>99</v>
      </c>
      <c r="AO19" s="129">
        <v>0</v>
      </c>
      <c r="AP19" s="129">
        <v>1.1854989659999999</v>
      </c>
      <c r="AQ19" s="129">
        <v>1.1854989659999999</v>
      </c>
      <c r="AR19" s="130">
        <v>13.99033</v>
      </c>
      <c r="AS19" s="130">
        <v>85.200405180000004</v>
      </c>
      <c r="AT19" s="130">
        <v>86.141423979999999</v>
      </c>
      <c r="AU19" s="130">
        <v>11.281280000000001</v>
      </c>
      <c r="AV19" s="131">
        <v>459.07990000000001</v>
      </c>
      <c r="AW19" s="127">
        <v>10.5</v>
      </c>
      <c r="AX19" s="128">
        <v>-10.5</v>
      </c>
      <c r="AY19" s="57">
        <v>99</v>
      </c>
      <c r="AZ19" s="129">
        <v>0</v>
      </c>
      <c r="BA19" s="129">
        <v>1.8977271120000001</v>
      </c>
      <c r="BB19" s="129">
        <v>1.8977271120000001</v>
      </c>
      <c r="BC19" s="130">
        <v>13.99033</v>
      </c>
      <c r="BD19" s="130">
        <v>92.123279640000007</v>
      </c>
      <c r="BE19" s="130">
        <v>92.443951440000006</v>
      </c>
      <c r="BF19" s="130">
        <v>12.42737</v>
      </c>
      <c r="BG19" s="131">
        <v>644.25750000000005</v>
      </c>
      <c r="BH19" s="127">
        <v>10.5</v>
      </c>
      <c r="BI19" s="128">
        <v>-10.5</v>
      </c>
      <c r="BJ19" s="57">
        <v>99</v>
      </c>
      <c r="BK19" s="129">
        <v>0</v>
      </c>
      <c r="BL19" s="129">
        <v>2.7824966230000001</v>
      </c>
      <c r="BM19" s="129">
        <v>2.7824966230000001</v>
      </c>
      <c r="BN19" s="130">
        <v>13.99033</v>
      </c>
      <c r="BO19" s="130">
        <v>96.797719520000001</v>
      </c>
      <c r="BP19" s="130">
        <v>96.167959850000003</v>
      </c>
      <c r="BQ19" s="130">
        <v>13.23006</v>
      </c>
      <c r="BR19" s="131">
        <v>834.23910000000001</v>
      </c>
      <c r="BS19" s="127">
        <v>10.5</v>
      </c>
      <c r="BT19" s="128">
        <v>-10.5</v>
      </c>
      <c r="BU19" s="57">
        <v>99</v>
      </c>
      <c r="BV19" s="129">
        <v>0</v>
      </c>
      <c r="BW19" s="129">
        <v>3.9144853089999998</v>
      </c>
      <c r="BX19" s="129">
        <v>3.9144853089999998</v>
      </c>
      <c r="BY19" s="130">
        <v>13.99033</v>
      </c>
      <c r="BZ19" s="130">
        <v>99.408597310000005</v>
      </c>
      <c r="CA19" s="130">
        <v>98.632426240000001</v>
      </c>
      <c r="CB19" s="130">
        <v>13.714119999999999</v>
      </c>
      <c r="CC19" s="131">
        <v>1028.002</v>
      </c>
      <c r="CD19" s="127">
        <v>10.5</v>
      </c>
      <c r="CE19" s="128">
        <v>-10.5</v>
      </c>
      <c r="CF19" s="57">
        <v>99</v>
      </c>
      <c r="CG19" s="129">
        <v>0</v>
      </c>
      <c r="CH19" s="129">
        <v>5.5309552919999998</v>
      </c>
      <c r="CI19" s="129">
        <v>5.5309552919999998</v>
      </c>
      <c r="CJ19" s="130">
        <v>13.99033</v>
      </c>
      <c r="CK19" s="130">
        <v>99.898370330000006</v>
      </c>
      <c r="CL19" s="130">
        <v>100.4823001</v>
      </c>
      <c r="CM19" s="130">
        <v>13.84437</v>
      </c>
      <c r="CN19" s="131">
        <v>1225.3430000000001</v>
      </c>
      <c r="CO19" s="127">
        <v>10.5</v>
      </c>
      <c r="CP19" s="128">
        <v>-10.5</v>
      </c>
      <c r="CQ19" s="57">
        <v>99</v>
      </c>
      <c r="CR19" s="129">
        <v>0</v>
      </c>
      <c r="CS19" s="129">
        <v>8.2426416339999999</v>
      </c>
      <c r="CT19" s="129">
        <v>8.2426416339999999</v>
      </c>
      <c r="CU19" s="130">
        <v>13.99033</v>
      </c>
      <c r="CV19" s="130">
        <v>97.627391059999994</v>
      </c>
      <c r="CW19" s="130">
        <v>102.0064586</v>
      </c>
      <c r="CX19" s="130">
        <v>13.606120000000001</v>
      </c>
      <c r="CY19" s="131">
        <v>1425.598</v>
      </c>
      <c r="CZ19" s="127">
        <v>10.5</v>
      </c>
      <c r="DA19" s="128">
        <v>-10.5</v>
      </c>
      <c r="DB19" s="57">
        <v>99</v>
      </c>
      <c r="DC19" s="129">
        <v>0</v>
      </c>
      <c r="DD19" s="129">
        <v>15.294871949999999</v>
      </c>
      <c r="DE19" s="129">
        <v>15.294871949999999</v>
      </c>
      <c r="DF19" s="130">
        <v>13.99033</v>
      </c>
      <c r="DG19" s="130">
        <v>90.006039549999997</v>
      </c>
      <c r="DH19" s="130">
        <v>103.4826734</v>
      </c>
      <c r="DI19" s="130">
        <v>12.573370000000001</v>
      </c>
      <c r="DJ19" s="131">
        <v>1632.018</v>
      </c>
      <c r="DK19" s="127">
        <v>10.5</v>
      </c>
      <c r="DL19" s="128">
        <v>-10.5</v>
      </c>
      <c r="DM19" s="57">
        <v>99</v>
      </c>
      <c r="DN19" s="129">
        <v>0</v>
      </c>
      <c r="DO19" s="129">
        <v>40.214720309999997</v>
      </c>
      <c r="DP19" s="129">
        <v>40.214720309999997</v>
      </c>
      <c r="DQ19" s="130">
        <v>13.99033</v>
      </c>
      <c r="DR19" s="130">
        <v>75.472814510000006</v>
      </c>
      <c r="DS19" s="130">
        <v>104.578813</v>
      </c>
      <c r="DT19" s="130">
        <v>10.55237</v>
      </c>
      <c r="DU19" s="131">
        <v>1846.8219999999999</v>
      </c>
      <c r="DV19" s="127">
        <v>10.5</v>
      </c>
      <c r="DW19" s="128">
        <v>-10.5</v>
      </c>
      <c r="DX19" s="57">
        <v>99</v>
      </c>
      <c r="DY19" s="129">
        <v>0</v>
      </c>
      <c r="DZ19" s="129">
        <v>88.150457399999993</v>
      </c>
      <c r="EA19" s="129">
        <v>88.150457399999993</v>
      </c>
      <c r="EB19" s="130">
        <v>13.99033</v>
      </c>
      <c r="EC19" s="130">
        <v>64.666012800000004</v>
      </c>
      <c r="ED19" s="130">
        <v>104.9498483</v>
      </c>
      <c r="EE19" s="130">
        <v>9.0442499999999999</v>
      </c>
      <c r="EF19" s="131">
        <v>2058.8429999999998</v>
      </c>
      <c r="EG19" s="127">
        <v>10.5</v>
      </c>
      <c r="EH19" s="128">
        <v>-10.5</v>
      </c>
      <c r="EI19" s="57">
        <v>99</v>
      </c>
      <c r="EJ19" s="129">
        <v>0</v>
      </c>
      <c r="EK19" s="129">
        <v>148.79369560000001</v>
      </c>
      <c r="EL19" s="129">
        <v>148.79369560000001</v>
      </c>
      <c r="EM19" s="130">
        <v>13.99033</v>
      </c>
      <c r="EN19" s="130">
        <v>58.26195697</v>
      </c>
      <c r="EO19" s="130">
        <v>105.0773172</v>
      </c>
      <c r="EP19" s="130">
        <v>8.1497499999999992</v>
      </c>
      <c r="EQ19" s="131">
        <v>2266.2420000000002</v>
      </c>
      <c r="ER19" s="127">
        <v>10.5</v>
      </c>
      <c r="ES19" s="128">
        <v>-10.5</v>
      </c>
      <c r="ET19" s="57">
        <v>99</v>
      </c>
      <c r="EU19" s="129">
        <v>0</v>
      </c>
      <c r="EV19" s="129">
        <v>218.1429938</v>
      </c>
      <c r="EW19" s="129">
        <v>218.1429938</v>
      </c>
      <c r="EX19" s="130">
        <v>13.99033</v>
      </c>
      <c r="EY19" s="130">
        <v>53.976674709999998</v>
      </c>
      <c r="EZ19" s="130">
        <v>105.1363262</v>
      </c>
      <c r="FA19" s="130">
        <v>7.5507499999999999</v>
      </c>
      <c r="FB19" s="131">
        <v>2471.2840000000001</v>
      </c>
    </row>
    <row r="20" spans="16:158">
      <c r="P20" s="127">
        <v>12</v>
      </c>
      <c r="Q20" s="128">
        <v>-12</v>
      </c>
      <c r="R20" s="57">
        <v>111</v>
      </c>
      <c r="S20" s="129">
        <v>0</v>
      </c>
      <c r="T20" s="129">
        <v>0.14376639799999999</v>
      </c>
      <c r="U20" s="129">
        <v>0.14376639799999999</v>
      </c>
      <c r="V20" s="130">
        <v>45.52169</v>
      </c>
      <c r="W20" s="130">
        <v>56.477009930000001</v>
      </c>
      <c r="X20" s="130">
        <v>37.189485449999999</v>
      </c>
      <c r="Y20" s="130">
        <v>22.322179999999999</v>
      </c>
      <c r="Z20" s="131">
        <v>93.517330000000001</v>
      </c>
      <c r="AA20" s="127">
        <v>12</v>
      </c>
      <c r="AB20" s="128">
        <v>-12</v>
      </c>
      <c r="AC20" s="57">
        <v>111</v>
      </c>
      <c r="AD20" s="129">
        <v>0</v>
      </c>
      <c r="AE20" s="129">
        <v>0.49979117099999998</v>
      </c>
      <c r="AF20" s="129">
        <v>0.49979117099999998</v>
      </c>
      <c r="AG20" s="130">
        <v>45.52169</v>
      </c>
      <c r="AH20" s="130">
        <v>72.327950290000004</v>
      </c>
      <c r="AI20" s="130">
        <v>68.955582129999996</v>
      </c>
      <c r="AJ20" s="130">
        <v>30.65494</v>
      </c>
      <c r="AK20" s="131">
        <v>250.24770000000001</v>
      </c>
      <c r="AL20" s="127">
        <v>12</v>
      </c>
      <c r="AM20" s="128">
        <v>-12</v>
      </c>
      <c r="AN20" s="57">
        <v>111</v>
      </c>
      <c r="AO20" s="129">
        <v>0</v>
      </c>
      <c r="AP20" s="129">
        <v>0.99214138100000004</v>
      </c>
      <c r="AQ20" s="129">
        <v>0.99214138100000004</v>
      </c>
      <c r="AR20" s="130">
        <v>45.52169</v>
      </c>
      <c r="AS20" s="130">
        <v>82.484502550000002</v>
      </c>
      <c r="AT20" s="130">
        <v>83.196044839999999</v>
      </c>
      <c r="AU20" s="130">
        <v>35.948439999999998</v>
      </c>
      <c r="AV20" s="131">
        <v>423.13150000000002</v>
      </c>
      <c r="AW20" s="127">
        <v>12</v>
      </c>
      <c r="AX20" s="128">
        <v>-12</v>
      </c>
      <c r="AY20" s="57">
        <v>111</v>
      </c>
      <c r="AZ20" s="129">
        <v>0</v>
      </c>
      <c r="BA20" s="129">
        <v>1.631232104</v>
      </c>
      <c r="BB20" s="129">
        <v>1.631232104</v>
      </c>
      <c r="BC20" s="130">
        <v>45.52169</v>
      </c>
      <c r="BD20" s="130">
        <v>89.976652920000006</v>
      </c>
      <c r="BE20" s="130">
        <v>90.640598100000005</v>
      </c>
      <c r="BF20" s="130">
        <v>39.828060000000001</v>
      </c>
      <c r="BG20" s="131">
        <v>604.42939999999999</v>
      </c>
      <c r="BH20" s="127">
        <v>12</v>
      </c>
      <c r="BI20" s="128">
        <v>-12</v>
      </c>
      <c r="BJ20" s="57">
        <v>111</v>
      </c>
      <c r="BK20" s="129">
        <v>0</v>
      </c>
      <c r="BL20" s="129">
        <v>2.44212227</v>
      </c>
      <c r="BM20" s="129">
        <v>2.44212227</v>
      </c>
      <c r="BN20" s="130">
        <v>45.52169</v>
      </c>
      <c r="BO20" s="130">
        <v>95.363499099999999</v>
      </c>
      <c r="BP20" s="130">
        <v>95.023615469999996</v>
      </c>
      <c r="BQ20" s="130">
        <v>42.640189999999997</v>
      </c>
      <c r="BR20" s="131">
        <v>791.59889999999996</v>
      </c>
      <c r="BS20" s="127">
        <v>12</v>
      </c>
      <c r="BT20" s="128">
        <v>-12</v>
      </c>
      <c r="BU20" s="57">
        <v>111</v>
      </c>
      <c r="BV20" s="129">
        <v>0</v>
      </c>
      <c r="BW20" s="129">
        <v>3.4993869200000001</v>
      </c>
      <c r="BX20" s="129">
        <v>3.4993869200000001</v>
      </c>
      <c r="BY20" s="130">
        <v>45.52169</v>
      </c>
      <c r="BZ20" s="130">
        <v>98.760469099999995</v>
      </c>
      <c r="CA20" s="130">
        <v>97.900898470000001</v>
      </c>
      <c r="CB20" s="130">
        <v>44.442500000000003</v>
      </c>
      <c r="CC20" s="131">
        <v>983.55989999999997</v>
      </c>
      <c r="CD20" s="127">
        <v>12</v>
      </c>
      <c r="CE20" s="128">
        <v>-12</v>
      </c>
      <c r="CF20" s="57">
        <v>111</v>
      </c>
      <c r="CG20" s="129">
        <v>0</v>
      </c>
      <c r="CH20" s="129">
        <v>5.0389376239999999</v>
      </c>
      <c r="CI20" s="129">
        <v>5.0389376239999999</v>
      </c>
      <c r="CJ20" s="130">
        <v>45.52169</v>
      </c>
      <c r="CK20" s="130">
        <v>99.999398240000005</v>
      </c>
      <c r="CL20" s="130">
        <v>100.0386517</v>
      </c>
      <c r="CM20" s="130">
        <v>45.08475</v>
      </c>
      <c r="CN20" s="131">
        <v>1180.258</v>
      </c>
      <c r="CO20" s="127">
        <v>12</v>
      </c>
      <c r="CP20" s="128">
        <v>-12</v>
      </c>
      <c r="CQ20" s="57">
        <v>111</v>
      </c>
      <c r="CR20" s="129">
        <v>0</v>
      </c>
      <c r="CS20" s="129">
        <v>7.6738556859999996</v>
      </c>
      <c r="CT20" s="129">
        <v>7.6738556859999996</v>
      </c>
      <c r="CU20" s="130">
        <v>45.52169</v>
      </c>
      <c r="CV20" s="130">
        <v>98.234195819999997</v>
      </c>
      <c r="CW20" s="130">
        <v>101.7730755</v>
      </c>
      <c r="CX20" s="130">
        <v>44.457630000000002</v>
      </c>
      <c r="CY20" s="131">
        <v>1381.14</v>
      </c>
      <c r="CZ20" s="127">
        <v>12</v>
      </c>
      <c r="DA20" s="128">
        <v>-12</v>
      </c>
      <c r="DB20" s="57">
        <v>111</v>
      </c>
      <c r="DC20" s="129">
        <v>0</v>
      </c>
      <c r="DD20" s="129">
        <v>14.645285230000001</v>
      </c>
      <c r="DE20" s="129">
        <v>14.645285230000001</v>
      </c>
      <c r="DF20" s="130">
        <v>45.52169</v>
      </c>
      <c r="DG20" s="130">
        <v>90.632535239999996</v>
      </c>
      <c r="DH20" s="130">
        <v>103.4050946</v>
      </c>
      <c r="DI20" s="130">
        <v>41.100380000000001</v>
      </c>
      <c r="DJ20" s="131">
        <v>1590.9169999999999</v>
      </c>
      <c r="DK20" s="127">
        <v>12</v>
      </c>
      <c r="DL20" s="128">
        <v>-12</v>
      </c>
      <c r="DM20" s="57">
        <v>111</v>
      </c>
      <c r="DN20" s="129">
        <v>0</v>
      </c>
      <c r="DO20" s="129">
        <v>39.479873599999998</v>
      </c>
      <c r="DP20" s="129">
        <v>39.479873599999998</v>
      </c>
      <c r="DQ20" s="130">
        <v>45.52169</v>
      </c>
      <c r="DR20" s="130">
        <v>75.743041109999993</v>
      </c>
      <c r="DS20" s="130">
        <v>104.5661595</v>
      </c>
      <c r="DT20" s="130">
        <v>34.41713</v>
      </c>
      <c r="DU20" s="131">
        <v>1812.405</v>
      </c>
      <c r="DV20" s="127">
        <v>12</v>
      </c>
      <c r="DW20" s="128">
        <v>-12</v>
      </c>
      <c r="DX20" s="57">
        <v>111</v>
      </c>
      <c r="DY20" s="129">
        <v>0</v>
      </c>
      <c r="DZ20" s="129">
        <v>87.331266479999996</v>
      </c>
      <c r="EA20" s="129">
        <v>87.331266479999996</v>
      </c>
      <c r="EB20" s="130">
        <v>45.52169</v>
      </c>
      <c r="EC20" s="130">
        <v>64.786093879999996</v>
      </c>
      <c r="ED20" s="130">
        <v>104.9469182</v>
      </c>
      <c r="EE20" s="130">
        <v>29.46425</v>
      </c>
      <c r="EF20" s="131">
        <v>2029.3789999999999</v>
      </c>
      <c r="EG20" s="127">
        <v>12</v>
      </c>
      <c r="EH20" s="128">
        <v>-12</v>
      </c>
      <c r="EI20" s="57">
        <v>111</v>
      </c>
      <c r="EJ20" s="129">
        <v>0</v>
      </c>
      <c r="EK20" s="129">
        <v>147.89202299999999</v>
      </c>
      <c r="EL20" s="129">
        <v>147.89202299999999</v>
      </c>
      <c r="EM20" s="130">
        <v>45.52169</v>
      </c>
      <c r="EN20" s="130">
        <v>58.332666070000002</v>
      </c>
      <c r="EO20" s="130">
        <v>105.0761862</v>
      </c>
      <c r="EP20" s="130">
        <v>26.539000000000001</v>
      </c>
      <c r="EQ20" s="131">
        <v>2239.703</v>
      </c>
      <c r="ER20" s="127">
        <v>12</v>
      </c>
      <c r="ES20" s="128">
        <v>-12</v>
      </c>
      <c r="ET20" s="57">
        <v>111</v>
      </c>
      <c r="EU20" s="129">
        <v>0</v>
      </c>
      <c r="EV20" s="129">
        <v>217.15973120000001</v>
      </c>
      <c r="EW20" s="129">
        <v>217.15973120000001</v>
      </c>
      <c r="EX20" s="130">
        <v>45.52169</v>
      </c>
      <c r="EY20" s="130">
        <v>54.025414390000002</v>
      </c>
      <c r="EZ20" s="130">
        <v>105.1357526</v>
      </c>
      <c r="FA20" s="130">
        <v>24.582999999999998</v>
      </c>
      <c r="FB20" s="131">
        <v>2446.701</v>
      </c>
    </row>
    <row r="21" spans="16:158">
      <c r="P21" s="127">
        <v>13.5</v>
      </c>
      <c r="Q21" s="128">
        <v>-13.5</v>
      </c>
      <c r="R21" s="57">
        <v>123</v>
      </c>
      <c r="S21" s="129">
        <v>0</v>
      </c>
      <c r="T21" s="129">
        <v>0.10030293999999999</v>
      </c>
      <c r="U21" s="129">
        <v>0.10030293999999999</v>
      </c>
      <c r="V21" s="130">
        <v>50.724159999999998</v>
      </c>
      <c r="W21" s="130">
        <v>52.55811533</v>
      </c>
      <c r="X21" s="130">
        <v>29.049083710000001</v>
      </c>
      <c r="Y21" s="130">
        <v>23.247630000000001</v>
      </c>
      <c r="Z21" s="131">
        <v>70.269710000000003</v>
      </c>
      <c r="AA21" s="127">
        <v>13.5</v>
      </c>
      <c r="AB21" s="128">
        <v>-13.5</v>
      </c>
      <c r="AC21" s="57">
        <v>123</v>
      </c>
      <c r="AD21" s="129">
        <v>0</v>
      </c>
      <c r="AE21" s="129">
        <v>0.39142133600000001</v>
      </c>
      <c r="AF21" s="129">
        <v>0.39142133600000001</v>
      </c>
      <c r="AG21" s="130">
        <v>50.724159999999998</v>
      </c>
      <c r="AH21" s="130">
        <v>68.930307110000001</v>
      </c>
      <c r="AI21" s="130">
        <v>62.944627590000003</v>
      </c>
      <c r="AJ21" s="130">
        <v>32.647359999999999</v>
      </c>
      <c r="AK21" s="131">
        <v>217.60040000000001</v>
      </c>
      <c r="AL21" s="127">
        <v>13.5</v>
      </c>
      <c r="AM21" s="128">
        <v>-13.5</v>
      </c>
      <c r="AN21" s="57">
        <v>123</v>
      </c>
      <c r="AO21" s="129">
        <v>0</v>
      </c>
      <c r="AP21" s="129">
        <v>0.81392932699999998</v>
      </c>
      <c r="AQ21" s="129">
        <v>0.81392932699999998</v>
      </c>
      <c r="AR21" s="130">
        <v>50.724159999999998</v>
      </c>
      <c r="AS21" s="130">
        <v>79.47995478</v>
      </c>
      <c r="AT21" s="130">
        <v>79.544877630000002</v>
      </c>
      <c r="AU21" s="130">
        <v>38.690309999999997</v>
      </c>
      <c r="AV21" s="131">
        <v>384.44119999999998</v>
      </c>
      <c r="AW21" s="127">
        <v>13.5</v>
      </c>
      <c r="AX21" s="128">
        <v>-13.5</v>
      </c>
      <c r="AY21" s="57">
        <v>123</v>
      </c>
      <c r="AZ21" s="129">
        <v>0</v>
      </c>
      <c r="BA21" s="129">
        <v>1.381210751</v>
      </c>
      <c r="BB21" s="129">
        <v>1.381210751</v>
      </c>
      <c r="BC21" s="130">
        <v>50.724159999999998</v>
      </c>
      <c r="BD21" s="130">
        <v>87.513798649999998</v>
      </c>
      <c r="BE21" s="130">
        <v>88.417281450000004</v>
      </c>
      <c r="BF21" s="130">
        <v>43.256369999999997</v>
      </c>
      <c r="BG21" s="131">
        <v>561.173</v>
      </c>
      <c r="BH21" s="127">
        <v>13.5</v>
      </c>
      <c r="BI21" s="128">
        <v>-13.5</v>
      </c>
      <c r="BJ21" s="57">
        <v>123</v>
      </c>
      <c r="BK21" s="129">
        <v>0</v>
      </c>
      <c r="BL21" s="129">
        <v>2.1191446699999998</v>
      </c>
      <c r="BM21" s="129">
        <v>2.1191446699999998</v>
      </c>
      <c r="BN21" s="130">
        <v>50.724159999999998</v>
      </c>
      <c r="BO21" s="130">
        <v>93.604103179999996</v>
      </c>
      <c r="BP21" s="130">
        <v>93.6354027</v>
      </c>
      <c r="BQ21" s="130">
        <v>46.723689999999998</v>
      </c>
      <c r="BR21" s="131">
        <v>744.87519999999995</v>
      </c>
      <c r="BS21" s="127">
        <v>13.5</v>
      </c>
      <c r="BT21" s="128">
        <v>-13.5</v>
      </c>
      <c r="BU21" s="57">
        <v>123</v>
      </c>
      <c r="BV21" s="129">
        <v>0</v>
      </c>
      <c r="BW21" s="129">
        <v>3.1022341459999998</v>
      </c>
      <c r="BX21" s="129">
        <v>3.1022341459999998</v>
      </c>
      <c r="BY21" s="130">
        <v>50.724159999999998</v>
      </c>
      <c r="BZ21" s="130">
        <v>97.827245739999995</v>
      </c>
      <c r="CA21" s="130">
        <v>97.032071979999998</v>
      </c>
      <c r="CB21" s="130">
        <v>49.1265</v>
      </c>
      <c r="CC21" s="131">
        <v>934.43330000000003</v>
      </c>
      <c r="CD21" s="127">
        <v>13.5</v>
      </c>
      <c r="CE21" s="128">
        <v>-13.5</v>
      </c>
      <c r="CF21" s="57">
        <v>123</v>
      </c>
      <c r="CG21" s="129">
        <v>0</v>
      </c>
      <c r="CH21" s="129">
        <v>4.5650232339999999</v>
      </c>
      <c r="CI21" s="129">
        <v>4.5650232339999999</v>
      </c>
      <c r="CJ21" s="130">
        <v>50.724159999999998</v>
      </c>
      <c r="CK21" s="130">
        <v>99.917312269999996</v>
      </c>
      <c r="CL21" s="130">
        <v>99.525835639999997</v>
      </c>
      <c r="CM21" s="130">
        <v>50.241999999999997</v>
      </c>
      <c r="CN21" s="131">
        <v>1130.0160000000001</v>
      </c>
      <c r="CO21" s="127">
        <v>13.5</v>
      </c>
      <c r="CP21" s="128">
        <v>-13.5</v>
      </c>
      <c r="CQ21" s="57">
        <v>123</v>
      </c>
      <c r="CR21" s="129">
        <v>0</v>
      </c>
      <c r="CS21" s="129">
        <v>7.1228075049999999</v>
      </c>
      <c r="CT21" s="129">
        <v>7.1228075049999999</v>
      </c>
      <c r="CU21" s="130">
        <v>50.724159999999998</v>
      </c>
      <c r="CV21" s="130">
        <v>98.780590700000005</v>
      </c>
      <c r="CW21" s="130">
        <v>101.51268930000001</v>
      </c>
      <c r="CX21" s="130">
        <v>49.83</v>
      </c>
      <c r="CY21" s="131">
        <v>1331.31</v>
      </c>
      <c r="CZ21" s="127">
        <v>13.5</v>
      </c>
      <c r="DA21" s="128">
        <v>-13.5</v>
      </c>
      <c r="DB21" s="57">
        <v>123</v>
      </c>
      <c r="DC21" s="129">
        <v>0</v>
      </c>
      <c r="DD21" s="129">
        <v>14.0120576</v>
      </c>
      <c r="DE21" s="129">
        <v>14.0120576</v>
      </c>
      <c r="DF21" s="130">
        <v>50.724159999999998</v>
      </c>
      <c r="DG21" s="130">
        <v>91.261852759999996</v>
      </c>
      <c r="DH21" s="130">
        <v>103.3226736</v>
      </c>
      <c r="DI21" s="130">
        <v>46.116120000000002</v>
      </c>
      <c r="DJ21" s="131">
        <v>1544.8009999999999</v>
      </c>
      <c r="DK21" s="127">
        <v>13.5</v>
      </c>
      <c r="DL21" s="128">
        <v>-13.5</v>
      </c>
      <c r="DM21" s="57">
        <v>123</v>
      </c>
      <c r="DN21" s="129">
        <v>0</v>
      </c>
      <c r="DO21" s="129">
        <v>38.758721370000004</v>
      </c>
      <c r="DP21" s="129">
        <v>38.758721370000004</v>
      </c>
      <c r="DQ21" s="130">
        <v>50.724159999999998</v>
      </c>
      <c r="DR21" s="130">
        <v>76.013812729999998</v>
      </c>
      <c r="DS21" s="130">
        <v>104.5532784</v>
      </c>
      <c r="DT21" s="130">
        <v>38.487630000000003</v>
      </c>
      <c r="DU21" s="131">
        <v>1773.9169999999999</v>
      </c>
      <c r="DV21" s="127">
        <v>13.5</v>
      </c>
      <c r="DW21" s="128">
        <v>-13.5</v>
      </c>
      <c r="DX21" s="57">
        <v>123</v>
      </c>
      <c r="DY21" s="129">
        <v>0</v>
      </c>
      <c r="DZ21" s="129">
        <v>86.523799069999995</v>
      </c>
      <c r="EA21" s="129">
        <v>86.523799069999995</v>
      </c>
      <c r="EB21" s="130">
        <v>50.724159999999998</v>
      </c>
      <c r="EC21" s="130">
        <v>64.905770579999995</v>
      </c>
      <c r="ED21" s="130">
        <v>104.9439759</v>
      </c>
      <c r="EE21" s="130">
        <v>32.892380000000003</v>
      </c>
      <c r="EF21" s="131">
        <v>1996.4860000000001</v>
      </c>
      <c r="EG21" s="127">
        <v>13.5</v>
      </c>
      <c r="EH21" s="128">
        <v>-13.5</v>
      </c>
      <c r="EI21" s="57">
        <v>123</v>
      </c>
      <c r="EJ21" s="129">
        <v>0</v>
      </c>
      <c r="EK21" s="129">
        <v>147.00090940000001</v>
      </c>
      <c r="EL21" s="129">
        <v>147.00090940000001</v>
      </c>
      <c r="EM21" s="130">
        <v>50.724159999999998</v>
      </c>
      <c r="EN21" s="130">
        <v>58.403055080000001</v>
      </c>
      <c r="EO21" s="130">
        <v>105.0750548</v>
      </c>
      <c r="EP21" s="130">
        <v>29.607749999999999</v>
      </c>
      <c r="EQ21" s="131">
        <v>2210.0949999999998</v>
      </c>
      <c r="ER21" s="127">
        <v>13.5</v>
      </c>
      <c r="ES21" s="128">
        <v>-13.5</v>
      </c>
      <c r="ET21" s="57">
        <v>123</v>
      </c>
      <c r="EU21" s="129">
        <v>0</v>
      </c>
      <c r="EV21" s="129">
        <v>216.1862495</v>
      </c>
      <c r="EW21" s="129">
        <v>216.1862495</v>
      </c>
      <c r="EX21" s="130">
        <v>50.724159999999998</v>
      </c>
      <c r="EY21" s="130">
        <v>54.073930300000001</v>
      </c>
      <c r="EZ21" s="130">
        <v>105.1351796</v>
      </c>
      <c r="FA21" s="130">
        <v>27.417249999999999</v>
      </c>
      <c r="FB21" s="131">
        <v>2419.2840000000001</v>
      </c>
    </row>
    <row r="22" spans="16:158">
      <c r="P22" s="127">
        <v>15</v>
      </c>
      <c r="Q22" s="128">
        <v>-15</v>
      </c>
      <c r="R22" s="57">
        <v>135</v>
      </c>
      <c r="S22" s="129">
        <v>0</v>
      </c>
      <c r="T22" s="129">
        <v>6.7724001000000006E-2</v>
      </c>
      <c r="U22" s="129">
        <v>6.7724001000000006E-2</v>
      </c>
      <c r="V22" s="130">
        <v>55.92662</v>
      </c>
      <c r="W22" s="130">
        <v>48.589741140000001</v>
      </c>
      <c r="X22" s="130">
        <v>21.544975000000001</v>
      </c>
      <c r="Y22" s="130">
        <v>23.77786</v>
      </c>
      <c r="Z22" s="131">
        <v>46.491840000000003</v>
      </c>
      <c r="AA22" s="127">
        <v>15</v>
      </c>
      <c r="AB22" s="128">
        <v>-15</v>
      </c>
      <c r="AC22" s="57">
        <v>135</v>
      </c>
      <c r="AD22" s="129">
        <v>0</v>
      </c>
      <c r="AE22" s="129">
        <v>0.29722406699999998</v>
      </c>
      <c r="AF22" s="129">
        <v>0.29722406699999998</v>
      </c>
      <c r="AG22" s="130">
        <v>55.92662</v>
      </c>
      <c r="AH22" s="130">
        <v>65.271320930000002</v>
      </c>
      <c r="AI22" s="130">
        <v>55.831104590000002</v>
      </c>
      <c r="AJ22" s="130">
        <v>34.197589999999998</v>
      </c>
      <c r="AK22" s="131">
        <v>183.40280000000001</v>
      </c>
      <c r="AL22" s="127">
        <v>15</v>
      </c>
      <c r="AM22" s="128">
        <v>-15</v>
      </c>
      <c r="AN22" s="57">
        <v>135</v>
      </c>
      <c r="AO22" s="129">
        <v>0</v>
      </c>
      <c r="AP22" s="129">
        <v>0.65201777100000002</v>
      </c>
      <c r="AQ22" s="129">
        <v>0.65201777100000002</v>
      </c>
      <c r="AR22" s="130">
        <v>55.92662</v>
      </c>
      <c r="AS22" s="130">
        <v>76.172684219999994</v>
      </c>
      <c r="AT22" s="130">
        <v>74.994836680000006</v>
      </c>
      <c r="AU22" s="130">
        <v>40.996119999999998</v>
      </c>
      <c r="AV22" s="131">
        <v>343.44499999999999</v>
      </c>
      <c r="AW22" s="127">
        <v>15</v>
      </c>
      <c r="AX22" s="128">
        <v>-15</v>
      </c>
      <c r="AY22" s="57">
        <v>135</v>
      </c>
      <c r="AZ22" s="129">
        <v>0</v>
      </c>
      <c r="BA22" s="129">
        <v>1.1490803510000001</v>
      </c>
      <c r="BB22" s="129">
        <v>1.1490803510000001</v>
      </c>
      <c r="BC22" s="130">
        <v>55.92662</v>
      </c>
      <c r="BD22" s="130">
        <v>84.725010240000003</v>
      </c>
      <c r="BE22" s="130">
        <v>85.648315210000007</v>
      </c>
      <c r="BF22" s="130">
        <v>46.281750000000002</v>
      </c>
      <c r="BG22" s="131">
        <v>514.8913</v>
      </c>
      <c r="BH22" s="127">
        <v>15</v>
      </c>
      <c r="BI22" s="128">
        <v>-15</v>
      </c>
      <c r="BJ22" s="57">
        <v>135</v>
      </c>
      <c r="BK22" s="129">
        <v>0</v>
      </c>
      <c r="BL22" s="129">
        <v>1.8152292050000001</v>
      </c>
      <c r="BM22" s="129">
        <v>1.8152292050000001</v>
      </c>
      <c r="BN22" s="130">
        <v>55.92662</v>
      </c>
      <c r="BO22" s="130">
        <v>91.50486386</v>
      </c>
      <c r="BP22" s="130">
        <v>91.935115670000002</v>
      </c>
      <c r="BQ22" s="130">
        <v>50.463940000000001</v>
      </c>
      <c r="BR22" s="131">
        <v>694.41129999999998</v>
      </c>
      <c r="BS22" s="127">
        <v>15</v>
      </c>
      <c r="BT22" s="128">
        <v>-15</v>
      </c>
      <c r="BU22" s="57">
        <v>135</v>
      </c>
      <c r="BV22" s="129">
        <v>0</v>
      </c>
      <c r="BW22" s="129">
        <v>2.7249179940000001</v>
      </c>
      <c r="BX22" s="129">
        <v>2.7249179940000001</v>
      </c>
      <c r="BY22" s="130">
        <v>55.92662</v>
      </c>
      <c r="BZ22" s="130">
        <v>96.581559440000007</v>
      </c>
      <c r="CA22" s="130">
        <v>95.992700229999997</v>
      </c>
      <c r="CB22" s="130">
        <v>53.564749999999997</v>
      </c>
      <c r="CC22" s="131">
        <v>880.86869999999999</v>
      </c>
      <c r="CD22" s="127">
        <v>15</v>
      </c>
      <c r="CE22" s="128">
        <v>-15</v>
      </c>
      <c r="CF22" s="57">
        <v>135</v>
      </c>
      <c r="CG22" s="129">
        <v>0</v>
      </c>
      <c r="CH22" s="129">
        <v>4.1112828739999996</v>
      </c>
      <c r="CI22" s="129">
        <v>4.1112828739999996</v>
      </c>
      <c r="CJ22" s="130">
        <v>55.92662</v>
      </c>
      <c r="CK22" s="130">
        <v>99.620147500000002</v>
      </c>
      <c r="CL22" s="130">
        <v>98.930729940000006</v>
      </c>
      <c r="CM22" s="130">
        <v>55.289879999999997</v>
      </c>
      <c r="CN22" s="131">
        <v>1074.7260000000001</v>
      </c>
      <c r="CO22" s="127">
        <v>15</v>
      </c>
      <c r="CP22" s="128">
        <v>-15</v>
      </c>
      <c r="CQ22" s="57">
        <v>135</v>
      </c>
      <c r="CR22" s="129">
        <v>0</v>
      </c>
      <c r="CS22" s="129">
        <v>6.5916406099999998</v>
      </c>
      <c r="CT22" s="129">
        <v>6.5916406099999998</v>
      </c>
      <c r="CU22" s="130">
        <v>55.92662</v>
      </c>
      <c r="CV22" s="130">
        <v>99.248593619999994</v>
      </c>
      <c r="CW22" s="130">
        <v>101.22207179999999</v>
      </c>
      <c r="CX22" s="130">
        <v>55.223750000000003</v>
      </c>
      <c r="CY22" s="131">
        <v>1276.086</v>
      </c>
      <c r="CZ22" s="127">
        <v>15</v>
      </c>
      <c r="DA22" s="128">
        <v>-15</v>
      </c>
      <c r="DB22" s="57">
        <v>135</v>
      </c>
      <c r="DC22" s="129">
        <v>0</v>
      </c>
      <c r="DD22" s="129">
        <v>13.397185410000001</v>
      </c>
      <c r="DE22" s="129">
        <v>13.397185410000001</v>
      </c>
      <c r="DF22" s="130">
        <v>55.92662</v>
      </c>
      <c r="DG22" s="130">
        <v>91.890497350000004</v>
      </c>
      <c r="DH22" s="130">
        <v>103.2353296</v>
      </c>
      <c r="DI22" s="130">
        <v>51.197620000000001</v>
      </c>
      <c r="DJ22" s="131">
        <v>1493.604</v>
      </c>
      <c r="DK22" s="127">
        <v>15</v>
      </c>
      <c r="DL22" s="128">
        <v>-15</v>
      </c>
      <c r="DM22" s="57">
        <v>135</v>
      </c>
      <c r="DN22" s="129">
        <v>0</v>
      </c>
      <c r="DO22" s="129">
        <v>38.05288333</v>
      </c>
      <c r="DP22" s="129">
        <v>38.05288333</v>
      </c>
      <c r="DQ22" s="130">
        <v>55.92662</v>
      </c>
      <c r="DR22" s="130">
        <v>76.284388879999995</v>
      </c>
      <c r="DS22" s="130">
        <v>104.5402014</v>
      </c>
      <c r="DT22" s="130">
        <v>42.586500000000001</v>
      </c>
      <c r="DU22" s="131">
        <v>1731.33</v>
      </c>
      <c r="DV22" s="127">
        <v>15</v>
      </c>
      <c r="DW22" s="128">
        <v>-15</v>
      </c>
      <c r="DX22" s="57">
        <v>135</v>
      </c>
      <c r="DY22" s="129">
        <v>0</v>
      </c>
      <c r="DZ22" s="129">
        <v>85.72941917</v>
      </c>
      <c r="EA22" s="129">
        <v>85.72941917</v>
      </c>
      <c r="EB22" s="130">
        <v>55.92662</v>
      </c>
      <c r="EC22" s="130">
        <v>65.024806409999997</v>
      </c>
      <c r="ED22" s="130">
        <v>104.9410274</v>
      </c>
      <c r="EE22" s="130">
        <v>36.332630000000002</v>
      </c>
      <c r="EF22" s="131">
        <v>1960.154</v>
      </c>
      <c r="EG22" s="127">
        <v>15</v>
      </c>
      <c r="EH22" s="128">
        <v>-15</v>
      </c>
      <c r="EI22" s="57">
        <v>135</v>
      </c>
      <c r="EJ22" s="129">
        <v>0</v>
      </c>
      <c r="EK22" s="129">
        <v>146.121576</v>
      </c>
      <c r="EL22" s="129">
        <v>146.121576</v>
      </c>
      <c r="EM22" s="130">
        <v>55.92662</v>
      </c>
      <c r="EN22" s="130">
        <v>58.473015169999996</v>
      </c>
      <c r="EO22" s="130">
        <v>105.0739248</v>
      </c>
      <c r="EP22" s="130">
        <v>32.683750000000003</v>
      </c>
      <c r="EQ22" s="131">
        <v>2177.4110000000001</v>
      </c>
      <c r="ER22" s="127">
        <v>15</v>
      </c>
      <c r="ES22" s="128">
        <v>-15</v>
      </c>
      <c r="ET22" s="57">
        <v>135</v>
      </c>
      <c r="EU22" s="129">
        <v>0</v>
      </c>
      <c r="EV22" s="129">
        <v>215.22367639999999</v>
      </c>
      <c r="EW22" s="129">
        <v>215.22367639999999</v>
      </c>
      <c r="EX22" s="130">
        <v>55.92662</v>
      </c>
      <c r="EY22" s="130">
        <v>54.12216051</v>
      </c>
      <c r="EZ22" s="130">
        <v>105.13460790000001</v>
      </c>
      <c r="FA22" s="130">
        <v>30.256</v>
      </c>
      <c r="FB22" s="131">
        <v>2389.0279999999998</v>
      </c>
    </row>
    <row r="23" spans="16:158">
      <c r="P23" s="127">
        <v>15.000999999999999</v>
      </c>
      <c r="Q23" s="128">
        <v>-15.000999999999999</v>
      </c>
      <c r="R23" s="57">
        <v>135.00899999999999</v>
      </c>
      <c r="S23" s="129">
        <v>0</v>
      </c>
      <c r="T23" s="129">
        <v>6.7709702999999996E-2</v>
      </c>
      <c r="U23" s="129">
        <v>6.7709702999999996E-2</v>
      </c>
      <c r="V23" s="130">
        <v>4.7500000000000001E-2</v>
      </c>
      <c r="W23" s="130">
        <v>21.541357420000001</v>
      </c>
      <c r="X23" s="130">
        <v>0</v>
      </c>
      <c r="Y23" s="130">
        <v>1.400391E-2</v>
      </c>
      <c r="Z23" s="131">
        <v>46.47784</v>
      </c>
      <c r="AA23" s="127">
        <v>15.000999999999999</v>
      </c>
      <c r="AB23" s="128">
        <v>-15.000999999999999</v>
      </c>
      <c r="AC23" s="57">
        <v>135.00899999999999</v>
      </c>
      <c r="AD23" s="129">
        <v>0</v>
      </c>
      <c r="AE23" s="129">
        <v>0.29717116799999999</v>
      </c>
      <c r="AF23" s="129">
        <v>0.29717116799999999</v>
      </c>
      <c r="AG23" s="130">
        <v>4.7500000000000001E-2</v>
      </c>
      <c r="AH23" s="130">
        <v>55.826437839999997</v>
      </c>
      <c r="AI23" s="130">
        <v>0</v>
      </c>
      <c r="AJ23" s="130">
        <v>2.6203130000000002E-2</v>
      </c>
      <c r="AK23" s="131">
        <v>183.3766</v>
      </c>
      <c r="AL23" s="127">
        <v>15.000999999999999</v>
      </c>
      <c r="AM23" s="128">
        <v>-15.000999999999999</v>
      </c>
      <c r="AN23" s="57">
        <v>135.00899999999999</v>
      </c>
      <c r="AO23" s="129">
        <v>0</v>
      </c>
      <c r="AP23" s="129">
        <v>0.65192134499999999</v>
      </c>
      <c r="AQ23" s="129">
        <v>0.65192134499999999</v>
      </c>
      <c r="AR23" s="130">
        <v>4.7500000000000001E-2</v>
      </c>
      <c r="AS23" s="130">
        <v>74.991647180000001</v>
      </c>
      <c r="AT23" s="130">
        <v>0</v>
      </c>
      <c r="AU23" s="130">
        <v>3.3812500000000002E-2</v>
      </c>
      <c r="AV23" s="131">
        <v>343.41120000000001</v>
      </c>
      <c r="AW23" s="127">
        <v>15.000999999999999</v>
      </c>
      <c r="AX23" s="128">
        <v>-15.000999999999999</v>
      </c>
      <c r="AY23" s="57">
        <v>135.00899999999999</v>
      </c>
      <c r="AZ23" s="129">
        <v>0</v>
      </c>
      <c r="BA23" s="129">
        <v>1.148938359</v>
      </c>
      <c r="BB23" s="129">
        <v>1.148938359</v>
      </c>
      <c r="BC23" s="130">
        <v>4.7500000000000001E-2</v>
      </c>
      <c r="BD23" s="130">
        <v>85.646342860000004</v>
      </c>
      <c r="BE23" s="130">
        <v>0</v>
      </c>
      <c r="BF23" s="130">
        <v>3.8875E-2</v>
      </c>
      <c r="BG23" s="131">
        <v>514.85239999999999</v>
      </c>
      <c r="BH23" s="127">
        <v>15.000999999999999</v>
      </c>
      <c r="BI23" s="128">
        <v>-15.000999999999999</v>
      </c>
      <c r="BJ23" s="57">
        <v>135.00899999999999</v>
      </c>
      <c r="BK23" s="129">
        <v>0</v>
      </c>
      <c r="BL23" s="129">
        <v>1.81504032</v>
      </c>
      <c r="BM23" s="129">
        <v>1.81504032</v>
      </c>
      <c r="BN23" s="130">
        <v>4.7500000000000001E-2</v>
      </c>
      <c r="BO23" s="130">
        <v>91.933904299999995</v>
      </c>
      <c r="BP23" s="130">
        <v>0</v>
      </c>
      <c r="BQ23" s="130">
        <v>4.2500000000000003E-2</v>
      </c>
      <c r="BR23" s="131">
        <v>694.36879999999996</v>
      </c>
      <c r="BS23" s="127">
        <v>15.000999999999999</v>
      </c>
      <c r="BT23" s="128">
        <v>-15.000999999999999</v>
      </c>
      <c r="BU23" s="57">
        <v>135.00899999999999</v>
      </c>
      <c r="BV23" s="129">
        <v>0</v>
      </c>
      <c r="BW23" s="129">
        <v>2.7246808690000002</v>
      </c>
      <c r="BX23" s="129">
        <v>2.7246808690000002</v>
      </c>
      <c r="BY23" s="130">
        <v>4.7500000000000001E-2</v>
      </c>
      <c r="BZ23" s="130">
        <v>95.991964490000001</v>
      </c>
      <c r="CA23" s="130">
        <v>0</v>
      </c>
      <c r="CB23" s="130">
        <v>4.5062499999999998E-2</v>
      </c>
      <c r="CC23" s="131">
        <v>880.82349999999997</v>
      </c>
      <c r="CD23" s="127">
        <v>15.000999999999999</v>
      </c>
      <c r="CE23" s="128">
        <v>-15.000999999999999</v>
      </c>
      <c r="CF23" s="57">
        <v>135.00899999999999</v>
      </c>
      <c r="CG23" s="129">
        <v>0</v>
      </c>
      <c r="CH23" s="129">
        <v>4.1109951809999998</v>
      </c>
      <c r="CI23" s="129">
        <v>4.1109951809999998</v>
      </c>
      <c r="CJ23" s="130">
        <v>4.7500000000000001E-2</v>
      </c>
      <c r="CK23" s="130">
        <v>98.93031345</v>
      </c>
      <c r="CL23" s="130">
        <v>0</v>
      </c>
      <c r="CM23" s="130">
        <v>4.6625E-2</v>
      </c>
      <c r="CN23" s="131">
        <v>1074.6790000000001</v>
      </c>
      <c r="CO23" s="127">
        <v>15.000999999999999</v>
      </c>
      <c r="CP23" s="128">
        <v>-15.000999999999999</v>
      </c>
      <c r="CQ23" s="57">
        <v>135.00899999999999</v>
      </c>
      <c r="CR23" s="129">
        <v>0</v>
      </c>
      <c r="CS23" s="129">
        <v>6.591301187</v>
      </c>
      <c r="CT23" s="129">
        <v>6.591301187</v>
      </c>
      <c r="CU23" s="130">
        <v>4.7500000000000001E-2</v>
      </c>
      <c r="CV23" s="130">
        <v>101.22187169999999</v>
      </c>
      <c r="CW23" s="130">
        <v>0</v>
      </c>
      <c r="CX23" s="130">
        <v>4.7500000000000001E-2</v>
      </c>
      <c r="CY23" s="131">
        <v>1276.039</v>
      </c>
      <c r="CZ23" s="127">
        <v>15.000999999999999</v>
      </c>
      <c r="DA23" s="128">
        <v>-15.000999999999999</v>
      </c>
      <c r="DB23" s="57">
        <v>135.00899999999999</v>
      </c>
      <c r="DC23" s="129">
        <v>0</v>
      </c>
      <c r="DD23" s="129">
        <v>13.39678908</v>
      </c>
      <c r="DE23" s="129">
        <v>13.39678908</v>
      </c>
      <c r="DF23" s="130">
        <v>4.7500000000000001E-2</v>
      </c>
      <c r="DG23" s="130">
        <v>103.2352707</v>
      </c>
      <c r="DH23" s="130">
        <v>0</v>
      </c>
      <c r="DI23" s="130">
        <v>4.6375E-2</v>
      </c>
      <c r="DJ23" s="131">
        <v>1493.557</v>
      </c>
      <c r="DK23" s="127">
        <v>15.000999999999999</v>
      </c>
      <c r="DL23" s="128">
        <v>-15.000999999999999</v>
      </c>
      <c r="DM23" s="57">
        <v>135.00899999999999</v>
      </c>
      <c r="DN23" s="129">
        <v>0</v>
      </c>
      <c r="DO23" s="129">
        <v>38.052424070000001</v>
      </c>
      <c r="DP23" s="129">
        <v>38.052424070000001</v>
      </c>
      <c r="DQ23" s="130">
        <v>4.7500000000000001E-2</v>
      </c>
      <c r="DR23" s="130">
        <v>104.54019270000001</v>
      </c>
      <c r="DS23" s="130">
        <v>0</v>
      </c>
      <c r="DT23" s="130">
        <v>4.2999999999999997E-2</v>
      </c>
      <c r="DU23" s="131">
        <v>1731.287</v>
      </c>
      <c r="DV23" s="127">
        <v>15.000999999999999</v>
      </c>
      <c r="DW23" s="128">
        <v>-15.000999999999999</v>
      </c>
      <c r="DX23" s="57">
        <v>135.00899999999999</v>
      </c>
      <c r="DY23" s="129">
        <v>0</v>
      </c>
      <c r="DZ23" s="129">
        <v>85.728899220000002</v>
      </c>
      <c r="EA23" s="129">
        <v>85.728899220000002</v>
      </c>
      <c r="EB23" s="130">
        <v>4.7500000000000001E-2</v>
      </c>
      <c r="EC23" s="130">
        <v>104.94102549999999</v>
      </c>
      <c r="ED23" s="130">
        <v>0</v>
      </c>
      <c r="EE23" s="130">
        <v>4.0375000000000001E-2</v>
      </c>
      <c r="EF23" s="131">
        <v>1960.1130000000001</v>
      </c>
      <c r="EG23" s="127">
        <v>15.000999999999999</v>
      </c>
      <c r="EH23" s="128">
        <v>-15.000999999999999</v>
      </c>
      <c r="EI23" s="57">
        <v>135.00899999999999</v>
      </c>
      <c r="EJ23" s="129">
        <v>0</v>
      </c>
      <c r="EK23" s="129">
        <v>146.12099839999999</v>
      </c>
      <c r="EL23" s="129">
        <v>146.12099839999999</v>
      </c>
      <c r="EM23" s="130">
        <v>4.7500000000000001E-2</v>
      </c>
      <c r="EN23" s="130">
        <v>105.0739241</v>
      </c>
      <c r="EO23" s="130">
        <v>0</v>
      </c>
      <c r="EP23" s="130">
        <v>3.875E-2</v>
      </c>
      <c r="EQ23" s="131">
        <v>2177.373</v>
      </c>
      <c r="ER23" s="127">
        <v>15.000999999999999</v>
      </c>
      <c r="ES23" s="128">
        <v>-15.000999999999999</v>
      </c>
      <c r="ET23" s="57">
        <v>135.00899999999999</v>
      </c>
      <c r="EU23" s="129">
        <v>0</v>
      </c>
      <c r="EV23" s="129">
        <v>215.22304270000001</v>
      </c>
      <c r="EW23" s="129">
        <v>215.22304270000001</v>
      </c>
      <c r="EX23" s="130">
        <v>4.7500000000000001E-2</v>
      </c>
      <c r="EY23" s="130">
        <v>105.1346075</v>
      </c>
      <c r="EZ23" s="130">
        <v>0</v>
      </c>
      <c r="FA23" s="130">
        <v>3.7749999999999999E-2</v>
      </c>
      <c r="FB23" s="131">
        <v>2388.9899999999998</v>
      </c>
    </row>
    <row r="24" spans="16:158">
      <c r="P24" s="127">
        <v>16.5</v>
      </c>
      <c r="Q24" s="128">
        <v>-16.5</v>
      </c>
      <c r="R24" s="57">
        <v>148.5</v>
      </c>
      <c r="S24" s="129">
        <v>0</v>
      </c>
      <c r="T24" s="129">
        <v>4.6284615000000001E-2</v>
      </c>
      <c r="U24" s="129">
        <v>4.6284615000000001E-2</v>
      </c>
      <c r="V24" s="130">
        <v>88.117530000000002</v>
      </c>
      <c r="W24" s="130">
        <v>15.7446523</v>
      </c>
      <c r="X24" s="130">
        <v>0</v>
      </c>
      <c r="Y24" s="130">
        <v>13.81039</v>
      </c>
      <c r="Z24" s="131">
        <v>32.667450000000002</v>
      </c>
      <c r="AA24" s="127">
        <v>16.5</v>
      </c>
      <c r="AB24" s="128">
        <v>-16.5</v>
      </c>
      <c r="AC24" s="57">
        <v>148.5</v>
      </c>
      <c r="AD24" s="129">
        <v>0</v>
      </c>
      <c r="AE24" s="129">
        <v>0.21788666400000001</v>
      </c>
      <c r="AF24" s="129">
        <v>0.21788666400000001</v>
      </c>
      <c r="AG24" s="130">
        <v>88.117530000000002</v>
      </c>
      <c r="AH24" s="130">
        <v>47.678407129999997</v>
      </c>
      <c r="AI24" s="130">
        <v>0</v>
      </c>
      <c r="AJ24" s="130">
        <v>41.556809999999999</v>
      </c>
      <c r="AK24" s="131">
        <v>141.81970000000001</v>
      </c>
      <c r="AL24" s="127">
        <v>16.5</v>
      </c>
      <c r="AM24" s="128">
        <v>-16.5</v>
      </c>
      <c r="AN24" s="57">
        <v>148.5</v>
      </c>
      <c r="AO24" s="129">
        <v>0</v>
      </c>
      <c r="AP24" s="129">
        <v>0.50739337900000003</v>
      </c>
      <c r="AQ24" s="129">
        <v>0.50739337900000003</v>
      </c>
      <c r="AR24" s="130">
        <v>88.117530000000002</v>
      </c>
      <c r="AS24" s="130">
        <v>69.313790240000003</v>
      </c>
      <c r="AT24" s="130">
        <v>0</v>
      </c>
      <c r="AU24" s="130">
        <v>59.884250000000002</v>
      </c>
      <c r="AV24" s="131">
        <v>283.52699999999999</v>
      </c>
      <c r="AW24" s="127">
        <v>16.5</v>
      </c>
      <c r="AX24" s="128">
        <v>-16.5</v>
      </c>
      <c r="AY24" s="57">
        <v>148.5</v>
      </c>
      <c r="AZ24" s="129">
        <v>0</v>
      </c>
      <c r="BA24" s="129">
        <v>0.93610814099999995</v>
      </c>
      <c r="BB24" s="129">
        <v>0.93610814099999995</v>
      </c>
      <c r="BC24" s="130">
        <v>88.117530000000002</v>
      </c>
      <c r="BD24" s="130">
        <v>82.165004359999998</v>
      </c>
      <c r="BE24" s="130">
        <v>0</v>
      </c>
      <c r="BF24" s="130">
        <v>71.046719999999993</v>
      </c>
      <c r="BG24" s="131">
        <v>443.8057</v>
      </c>
      <c r="BH24" s="127">
        <v>16.5</v>
      </c>
      <c r="BI24" s="128">
        <v>-16.5</v>
      </c>
      <c r="BJ24" s="57">
        <v>148.5</v>
      </c>
      <c r="BK24" s="129">
        <v>0</v>
      </c>
      <c r="BL24" s="129">
        <v>1.5319186469999999</v>
      </c>
      <c r="BM24" s="129">
        <v>1.5319186469999999</v>
      </c>
      <c r="BN24" s="130">
        <v>88.117530000000002</v>
      </c>
      <c r="BO24" s="130">
        <v>89.831598080000006</v>
      </c>
      <c r="BP24" s="130">
        <v>0</v>
      </c>
      <c r="BQ24" s="130">
        <v>78.074439999999996</v>
      </c>
      <c r="BR24" s="131">
        <v>616.2944</v>
      </c>
      <c r="BS24" s="127">
        <v>16.5</v>
      </c>
      <c r="BT24" s="128">
        <v>-16.5</v>
      </c>
      <c r="BU24" s="57">
        <v>148.5</v>
      </c>
      <c r="BV24" s="129">
        <v>0</v>
      </c>
      <c r="BW24" s="129">
        <v>2.3692484920000001</v>
      </c>
      <c r="BX24" s="129">
        <v>2.3692484920000001</v>
      </c>
      <c r="BY24" s="130">
        <v>88.117530000000002</v>
      </c>
      <c r="BZ24" s="130">
        <v>94.740150819999997</v>
      </c>
      <c r="CA24" s="130">
        <v>0</v>
      </c>
      <c r="CB24" s="130">
        <v>82.800129999999996</v>
      </c>
      <c r="CC24" s="131">
        <v>798.02340000000004</v>
      </c>
      <c r="CD24" s="127">
        <v>16.5</v>
      </c>
      <c r="CE24" s="128">
        <v>-16.5</v>
      </c>
      <c r="CF24" s="57">
        <v>148.5</v>
      </c>
      <c r="CG24" s="129">
        <v>0</v>
      </c>
      <c r="CH24" s="129">
        <v>3.679762121</v>
      </c>
      <c r="CI24" s="129">
        <v>3.679762121</v>
      </c>
      <c r="CJ24" s="130">
        <v>88.117530000000002</v>
      </c>
      <c r="CK24" s="130">
        <v>98.237696839999998</v>
      </c>
      <c r="CL24" s="130">
        <v>0</v>
      </c>
      <c r="CM24" s="130">
        <v>86.079939999999993</v>
      </c>
      <c r="CN24" s="131">
        <v>988.59950000000003</v>
      </c>
      <c r="CO24" s="127">
        <v>16.5</v>
      </c>
      <c r="CP24" s="128">
        <v>-16.5</v>
      </c>
      <c r="CQ24" s="57">
        <v>148.5</v>
      </c>
      <c r="CR24" s="129">
        <v>0</v>
      </c>
      <c r="CS24" s="129">
        <v>6.0825259100000002</v>
      </c>
      <c r="CT24" s="129">
        <v>6.0825259100000002</v>
      </c>
      <c r="CU24" s="130">
        <v>88.117530000000002</v>
      </c>
      <c r="CV24" s="130">
        <v>100.8978551</v>
      </c>
      <c r="CW24" s="130">
        <v>0</v>
      </c>
      <c r="CX24" s="130">
        <v>88.807370000000006</v>
      </c>
      <c r="CY24" s="131">
        <v>1187.231</v>
      </c>
      <c r="CZ24" s="127">
        <v>16.5</v>
      </c>
      <c r="DA24" s="128">
        <v>-16.5</v>
      </c>
      <c r="DB24" s="57">
        <v>148.5</v>
      </c>
      <c r="DC24" s="129">
        <v>0</v>
      </c>
      <c r="DD24" s="129">
        <v>12.802709650000001</v>
      </c>
      <c r="DE24" s="129">
        <v>12.802709650000001</v>
      </c>
      <c r="DF24" s="130">
        <v>88.117530000000002</v>
      </c>
      <c r="DG24" s="130">
        <v>103.14306670000001</v>
      </c>
      <c r="DH24" s="130">
        <v>0</v>
      </c>
      <c r="DI24" s="130">
        <v>90.895870000000002</v>
      </c>
      <c r="DJ24" s="131">
        <v>1402.6610000000001</v>
      </c>
      <c r="DK24" s="127">
        <v>16.5</v>
      </c>
      <c r="DL24" s="128">
        <v>-16.5</v>
      </c>
      <c r="DM24" s="57">
        <v>148.5</v>
      </c>
      <c r="DN24" s="129">
        <v>0</v>
      </c>
      <c r="DO24" s="129">
        <v>37.364007469999997</v>
      </c>
      <c r="DP24" s="129">
        <v>37.364007469999997</v>
      </c>
      <c r="DQ24" s="130">
        <v>88.117530000000002</v>
      </c>
      <c r="DR24" s="130">
        <v>104.5269656</v>
      </c>
      <c r="DS24" s="130">
        <v>0</v>
      </c>
      <c r="DT24" s="130">
        <v>92.11</v>
      </c>
      <c r="DU24" s="131">
        <v>1639.1769999999999</v>
      </c>
      <c r="DV24" s="127">
        <v>16.5</v>
      </c>
      <c r="DW24" s="128">
        <v>-16.5</v>
      </c>
      <c r="DX24" s="57">
        <v>148.5</v>
      </c>
      <c r="DY24" s="129">
        <v>0</v>
      </c>
      <c r="DZ24" s="129">
        <v>84.949511709999996</v>
      </c>
      <c r="EA24" s="129">
        <v>84.949511709999996</v>
      </c>
      <c r="EB24" s="130">
        <v>88.117530000000002</v>
      </c>
      <c r="EC24" s="130">
        <v>104.9380791</v>
      </c>
      <c r="ED24" s="130">
        <v>0</v>
      </c>
      <c r="EE24" s="130">
        <v>92.469750000000005</v>
      </c>
      <c r="EF24" s="131">
        <v>1867.644</v>
      </c>
      <c r="EG24" s="127">
        <v>16.5</v>
      </c>
      <c r="EH24" s="128">
        <v>-16.5</v>
      </c>
      <c r="EI24" s="57">
        <v>148.5</v>
      </c>
      <c r="EJ24" s="129">
        <v>0</v>
      </c>
      <c r="EK24" s="129">
        <v>145.2552618</v>
      </c>
      <c r="EL24" s="129">
        <v>145.2552618</v>
      </c>
      <c r="EM24" s="130">
        <v>88.117530000000002</v>
      </c>
      <c r="EN24" s="130">
        <v>105.0727983</v>
      </c>
      <c r="EO24" s="130">
        <v>0</v>
      </c>
      <c r="EP24" s="130">
        <v>92.591750000000005</v>
      </c>
      <c r="EQ24" s="131">
        <v>2084.7809999999999</v>
      </c>
      <c r="ER24" s="127">
        <v>16.5</v>
      </c>
      <c r="ES24" s="128">
        <v>-16.5</v>
      </c>
      <c r="ET24" s="57">
        <v>148.5</v>
      </c>
      <c r="EU24" s="129">
        <v>0</v>
      </c>
      <c r="EV24" s="129">
        <v>214.2731565</v>
      </c>
      <c r="EW24" s="129">
        <v>214.2731565</v>
      </c>
      <c r="EX24" s="130">
        <v>88.117530000000002</v>
      </c>
      <c r="EY24" s="130">
        <v>105.13403839999999</v>
      </c>
      <c r="EZ24" s="130">
        <v>0</v>
      </c>
      <c r="FA24" s="130">
        <v>92.644750000000002</v>
      </c>
      <c r="FB24" s="131">
        <v>2296.346</v>
      </c>
    </row>
    <row r="25" spans="16:158">
      <c r="P25" s="127">
        <v>18</v>
      </c>
      <c r="Q25" s="128">
        <v>-18</v>
      </c>
      <c r="R25" s="57">
        <v>162</v>
      </c>
      <c r="S25" s="129">
        <v>0</v>
      </c>
      <c r="T25" s="129">
        <v>3.1127611999999999E-2</v>
      </c>
      <c r="U25" s="129">
        <v>3.1127611999999999E-2</v>
      </c>
      <c r="V25" s="130">
        <v>96.570999999999998</v>
      </c>
      <c r="W25" s="130">
        <v>11.13405395</v>
      </c>
      <c r="X25" s="130">
        <v>0</v>
      </c>
      <c r="Y25" s="130">
        <v>10.9107</v>
      </c>
      <c r="Z25" s="131">
        <v>21.75675</v>
      </c>
      <c r="AA25" s="127">
        <v>18</v>
      </c>
      <c r="AB25" s="128">
        <v>-18</v>
      </c>
      <c r="AC25" s="57">
        <v>162</v>
      </c>
      <c r="AD25" s="129">
        <v>0</v>
      </c>
      <c r="AE25" s="129">
        <v>0.15646152799999999</v>
      </c>
      <c r="AF25" s="129">
        <v>0.15646152799999999</v>
      </c>
      <c r="AG25" s="130">
        <v>96.570999999999998</v>
      </c>
      <c r="AH25" s="130">
        <v>39.248980410000001</v>
      </c>
      <c r="AI25" s="130">
        <v>0</v>
      </c>
      <c r="AJ25" s="130">
        <v>38.249209999999998</v>
      </c>
      <c r="AK25" s="131">
        <v>103.5705</v>
      </c>
      <c r="AL25" s="127">
        <v>18</v>
      </c>
      <c r="AM25" s="128">
        <v>-18</v>
      </c>
      <c r="AN25" s="57">
        <v>162</v>
      </c>
      <c r="AO25" s="129">
        <v>0</v>
      </c>
      <c r="AP25" s="129">
        <v>0.38796610599999998</v>
      </c>
      <c r="AQ25" s="129">
        <v>0.38796610599999998</v>
      </c>
      <c r="AR25" s="130">
        <v>96.570999999999998</v>
      </c>
      <c r="AS25" s="130">
        <v>62.720061629999996</v>
      </c>
      <c r="AT25" s="130">
        <v>0</v>
      </c>
      <c r="AU25" s="130">
        <v>60.048160000000003</v>
      </c>
      <c r="AV25" s="131">
        <v>223.47880000000001</v>
      </c>
      <c r="AW25" s="127">
        <v>18</v>
      </c>
      <c r="AX25" s="128">
        <v>-18</v>
      </c>
      <c r="AY25" s="57">
        <v>162</v>
      </c>
      <c r="AZ25" s="129">
        <v>0</v>
      </c>
      <c r="BA25" s="129">
        <v>0.75251837899999996</v>
      </c>
      <c r="BB25" s="129">
        <v>0.75251837899999996</v>
      </c>
      <c r="BC25" s="130">
        <v>96.570999999999998</v>
      </c>
      <c r="BD25" s="130">
        <v>77.989870379999999</v>
      </c>
      <c r="BE25" s="130">
        <v>0</v>
      </c>
      <c r="BF25" s="130">
        <v>74.31</v>
      </c>
      <c r="BG25" s="131">
        <v>369.4957</v>
      </c>
      <c r="BH25" s="127">
        <v>18</v>
      </c>
      <c r="BI25" s="128">
        <v>-18</v>
      </c>
      <c r="BJ25" s="57">
        <v>162</v>
      </c>
      <c r="BK25" s="129">
        <v>0</v>
      </c>
      <c r="BL25" s="129">
        <v>1.280461517</v>
      </c>
      <c r="BM25" s="129">
        <v>1.280461517</v>
      </c>
      <c r="BN25" s="130">
        <v>96.570999999999998</v>
      </c>
      <c r="BO25" s="130">
        <v>87.317781719999999</v>
      </c>
      <c r="BP25" s="130">
        <v>0</v>
      </c>
      <c r="BQ25" s="130">
        <v>83.391369999999995</v>
      </c>
      <c r="BR25" s="131">
        <v>532.90300000000002</v>
      </c>
      <c r="BS25" s="127">
        <v>18</v>
      </c>
      <c r="BT25" s="128">
        <v>-18</v>
      </c>
      <c r="BU25" s="57">
        <v>162</v>
      </c>
      <c r="BV25" s="129">
        <v>0</v>
      </c>
      <c r="BW25" s="129">
        <v>2.0470124790000002</v>
      </c>
      <c r="BX25" s="129">
        <v>2.0470124790000002</v>
      </c>
      <c r="BY25" s="130">
        <v>96.570999999999998</v>
      </c>
      <c r="BZ25" s="130">
        <v>93.272340529999994</v>
      </c>
      <c r="CA25" s="130">
        <v>0</v>
      </c>
      <c r="CB25" s="130">
        <v>89.449439999999996</v>
      </c>
      <c r="CC25" s="131">
        <v>708.57399999999996</v>
      </c>
      <c r="CD25" s="127">
        <v>18</v>
      </c>
      <c r="CE25" s="128">
        <v>-18</v>
      </c>
      <c r="CF25" s="57">
        <v>162</v>
      </c>
      <c r="CG25" s="129">
        <v>0</v>
      </c>
      <c r="CH25" s="129">
        <v>3.282805331</v>
      </c>
      <c r="CI25" s="129">
        <v>3.282805331</v>
      </c>
      <c r="CJ25" s="130">
        <v>96.570999999999998</v>
      </c>
      <c r="CK25" s="130">
        <v>97.451223799999994</v>
      </c>
      <c r="CL25" s="130">
        <v>0</v>
      </c>
      <c r="CM25" s="130">
        <v>93.630309999999994</v>
      </c>
      <c r="CN25" s="131">
        <v>894.9692</v>
      </c>
      <c r="CO25" s="127">
        <v>18</v>
      </c>
      <c r="CP25" s="128">
        <v>-18</v>
      </c>
      <c r="CQ25" s="57">
        <v>162</v>
      </c>
      <c r="CR25" s="129">
        <v>0</v>
      </c>
      <c r="CS25" s="129">
        <v>5.6088436369999997</v>
      </c>
      <c r="CT25" s="129">
        <v>5.6088436369999997</v>
      </c>
      <c r="CU25" s="130">
        <v>96.570999999999998</v>
      </c>
      <c r="CV25" s="130">
        <v>100.5457151</v>
      </c>
      <c r="CW25" s="130">
        <v>0</v>
      </c>
      <c r="CX25" s="130">
        <v>97.001499999999993</v>
      </c>
      <c r="CY25" s="131">
        <v>1090.23</v>
      </c>
      <c r="CZ25" s="127">
        <v>18</v>
      </c>
      <c r="DA25" s="128">
        <v>-18</v>
      </c>
      <c r="DB25" s="57">
        <v>162</v>
      </c>
      <c r="DC25" s="129">
        <v>0</v>
      </c>
      <c r="DD25" s="129">
        <v>12.244412909999999</v>
      </c>
      <c r="DE25" s="129">
        <v>12.244412909999999</v>
      </c>
      <c r="DF25" s="130">
        <v>96.570999999999998</v>
      </c>
      <c r="DG25" s="130">
        <v>103.0484328</v>
      </c>
      <c r="DH25" s="130">
        <v>0</v>
      </c>
      <c r="DI25" s="130">
        <v>99.525750000000002</v>
      </c>
      <c r="DJ25" s="131">
        <v>1303.136</v>
      </c>
      <c r="DK25" s="127">
        <v>18</v>
      </c>
      <c r="DL25" s="128">
        <v>-18</v>
      </c>
      <c r="DM25" s="57">
        <v>162</v>
      </c>
      <c r="DN25" s="129">
        <v>0</v>
      </c>
      <c r="DO25" s="129">
        <v>36.711781960000003</v>
      </c>
      <c r="DP25" s="129">
        <v>36.711781960000003</v>
      </c>
      <c r="DQ25" s="130">
        <v>96.570999999999998</v>
      </c>
      <c r="DR25" s="130">
        <v>104.5139794</v>
      </c>
      <c r="DS25" s="130">
        <v>0</v>
      </c>
      <c r="DT25" s="130">
        <v>100.9337</v>
      </c>
      <c r="DU25" s="131">
        <v>1538.2439999999999</v>
      </c>
      <c r="DV25" s="127">
        <v>18</v>
      </c>
      <c r="DW25" s="128">
        <v>-18</v>
      </c>
      <c r="DX25" s="57">
        <v>162</v>
      </c>
      <c r="DY25" s="129">
        <v>0</v>
      </c>
      <c r="DZ25" s="129">
        <v>84.206396949999998</v>
      </c>
      <c r="EA25" s="129">
        <v>84.206396949999998</v>
      </c>
      <c r="EB25" s="130">
        <v>96.570999999999998</v>
      </c>
      <c r="EC25" s="130">
        <v>104.9352193</v>
      </c>
      <c r="ED25" s="130">
        <v>0</v>
      </c>
      <c r="EE25" s="130">
        <v>101.33799999999999</v>
      </c>
      <c r="EF25" s="131">
        <v>1766.306</v>
      </c>
      <c r="EG25" s="127">
        <v>18</v>
      </c>
      <c r="EH25" s="128">
        <v>-18</v>
      </c>
      <c r="EI25" s="57">
        <v>162</v>
      </c>
      <c r="EJ25" s="129">
        <v>0</v>
      </c>
      <c r="EK25" s="129">
        <v>144.4257873</v>
      </c>
      <c r="EL25" s="129">
        <v>144.4257873</v>
      </c>
      <c r="EM25" s="130">
        <v>96.570999999999998</v>
      </c>
      <c r="EN25" s="130">
        <v>105.071707</v>
      </c>
      <c r="EO25" s="130">
        <v>0</v>
      </c>
      <c r="EP25" s="130">
        <v>101.4735</v>
      </c>
      <c r="EQ25" s="131">
        <v>1983.307</v>
      </c>
      <c r="ER25" s="127">
        <v>18</v>
      </c>
      <c r="ES25" s="128">
        <v>-18</v>
      </c>
      <c r="ET25" s="57">
        <v>162</v>
      </c>
      <c r="EU25" s="129">
        <v>0</v>
      </c>
      <c r="EV25" s="129">
        <v>213.3594976</v>
      </c>
      <c r="EW25" s="129">
        <v>213.3594976</v>
      </c>
      <c r="EX25" s="130">
        <v>96.570999999999998</v>
      </c>
      <c r="EY25" s="130">
        <v>105.1334861</v>
      </c>
      <c r="EZ25" s="130">
        <v>0</v>
      </c>
      <c r="FA25" s="130">
        <v>101.5318</v>
      </c>
      <c r="FB25" s="131">
        <v>2194.8139999999999</v>
      </c>
    </row>
    <row r="26" spans="16:158">
      <c r="P26" s="127">
        <v>19.5</v>
      </c>
      <c r="Q26" s="128">
        <v>-19.5</v>
      </c>
      <c r="R26" s="57">
        <v>175.5</v>
      </c>
      <c r="S26" s="129">
        <v>0</v>
      </c>
      <c r="T26" s="129">
        <v>2.0971165999999999E-2</v>
      </c>
      <c r="U26" s="129">
        <v>2.0971165999999999E-2</v>
      </c>
      <c r="V26" s="130">
        <v>104.9684</v>
      </c>
      <c r="W26" s="130">
        <v>7.7693255949999998</v>
      </c>
      <c r="X26" s="130">
        <v>0</v>
      </c>
      <c r="Y26" s="130">
        <v>8.3405710000000006</v>
      </c>
      <c r="Z26" s="131">
        <v>13.416180000000001</v>
      </c>
      <c r="AA26" s="127">
        <v>19.5</v>
      </c>
      <c r="AB26" s="128">
        <v>-19.5</v>
      </c>
      <c r="AC26" s="57">
        <v>175.5</v>
      </c>
      <c r="AD26" s="129">
        <v>0</v>
      </c>
      <c r="AE26" s="129">
        <v>0.111532281</v>
      </c>
      <c r="AF26" s="129">
        <v>0.111532281</v>
      </c>
      <c r="AG26" s="130">
        <v>104.9684</v>
      </c>
      <c r="AH26" s="130">
        <v>31.333194290000002</v>
      </c>
      <c r="AI26" s="130">
        <v>0</v>
      </c>
      <c r="AJ26" s="130">
        <v>33.757710000000003</v>
      </c>
      <c r="AK26" s="131">
        <v>69.812830000000005</v>
      </c>
      <c r="AL26" s="127">
        <v>19.5</v>
      </c>
      <c r="AM26" s="128">
        <v>-19.5</v>
      </c>
      <c r="AN26" s="57">
        <v>175.5</v>
      </c>
      <c r="AO26" s="129">
        <v>0</v>
      </c>
      <c r="AP26" s="129">
        <v>0.29380138300000003</v>
      </c>
      <c r="AQ26" s="129">
        <v>0.29380138300000003</v>
      </c>
      <c r="AR26" s="130">
        <v>104.9684</v>
      </c>
      <c r="AS26" s="130">
        <v>55.527329539999997</v>
      </c>
      <c r="AT26" s="130">
        <v>0</v>
      </c>
      <c r="AU26" s="130">
        <v>58.454520000000002</v>
      </c>
      <c r="AV26" s="131">
        <v>165.02430000000001</v>
      </c>
      <c r="AW26" s="127">
        <v>19.5</v>
      </c>
      <c r="AX26" s="128">
        <v>-19.5</v>
      </c>
      <c r="AY26" s="57">
        <v>175.5</v>
      </c>
      <c r="AZ26" s="129">
        <v>0</v>
      </c>
      <c r="BA26" s="129">
        <v>0.599658574</v>
      </c>
      <c r="BB26" s="129">
        <v>0.599658574</v>
      </c>
      <c r="BC26" s="130">
        <v>104.9684</v>
      </c>
      <c r="BD26" s="130">
        <v>73.158032360000007</v>
      </c>
      <c r="BE26" s="130">
        <v>0</v>
      </c>
      <c r="BF26" s="130">
        <v>76.229219999999998</v>
      </c>
      <c r="BG26" s="131">
        <v>293.26650000000001</v>
      </c>
      <c r="BH26" s="127">
        <v>19.5</v>
      </c>
      <c r="BI26" s="128">
        <v>-19.5</v>
      </c>
      <c r="BJ26" s="57">
        <v>175.5</v>
      </c>
      <c r="BK26" s="129">
        <v>0</v>
      </c>
      <c r="BL26" s="129">
        <v>1.0630265640000001</v>
      </c>
      <c r="BM26" s="129">
        <v>1.0630265640000001</v>
      </c>
      <c r="BN26" s="130">
        <v>104.9684</v>
      </c>
      <c r="BO26" s="130">
        <v>84.375542420000002</v>
      </c>
      <c r="BP26" s="130">
        <v>0</v>
      </c>
      <c r="BQ26" s="130">
        <v>87.851129999999998</v>
      </c>
      <c r="BR26" s="131">
        <v>445.05189999999999</v>
      </c>
      <c r="BS26" s="127">
        <v>19.5</v>
      </c>
      <c r="BT26" s="128">
        <v>-19.5</v>
      </c>
      <c r="BU26" s="57">
        <v>175.5</v>
      </c>
      <c r="BV26" s="129">
        <v>0</v>
      </c>
      <c r="BW26" s="129">
        <v>1.760894838</v>
      </c>
      <c r="BX26" s="129">
        <v>1.760894838</v>
      </c>
      <c r="BY26" s="130">
        <v>104.9684</v>
      </c>
      <c r="BZ26" s="130">
        <v>91.577333120000006</v>
      </c>
      <c r="CA26" s="130">
        <v>0</v>
      </c>
      <c r="CB26" s="130">
        <v>95.592119999999994</v>
      </c>
      <c r="CC26" s="131">
        <v>612.9819</v>
      </c>
      <c r="CD26" s="127">
        <v>19.5</v>
      </c>
      <c r="CE26" s="128">
        <v>-19.5</v>
      </c>
      <c r="CF26" s="57">
        <v>175.5</v>
      </c>
      <c r="CG26" s="129">
        <v>0</v>
      </c>
      <c r="CH26" s="129">
        <v>2.9234441929999999</v>
      </c>
      <c r="CI26" s="129">
        <v>2.9234441929999999</v>
      </c>
      <c r="CJ26" s="130">
        <v>104.9684</v>
      </c>
      <c r="CK26" s="130">
        <v>96.570252330000002</v>
      </c>
      <c r="CL26" s="130">
        <v>0</v>
      </c>
      <c r="CM26" s="130">
        <v>100.90470000000001</v>
      </c>
      <c r="CN26" s="131">
        <v>794.06449999999995</v>
      </c>
      <c r="CO26" s="127">
        <v>19.5</v>
      </c>
      <c r="CP26" s="128">
        <v>-19.5</v>
      </c>
      <c r="CQ26" s="57">
        <v>175.5</v>
      </c>
      <c r="CR26" s="129">
        <v>0</v>
      </c>
      <c r="CS26" s="129">
        <v>5.1738630670000001</v>
      </c>
      <c r="CT26" s="129">
        <v>5.1738630670000001</v>
      </c>
      <c r="CU26" s="130">
        <v>104.9684</v>
      </c>
      <c r="CV26" s="130">
        <v>100.16830330000001</v>
      </c>
      <c r="CW26" s="130">
        <v>0</v>
      </c>
      <c r="CX26" s="130">
        <v>105.0544</v>
      </c>
      <c r="CY26" s="131">
        <v>985.17539999999997</v>
      </c>
      <c r="CZ26" s="127">
        <v>19.5</v>
      </c>
      <c r="DA26" s="128">
        <v>-19.5</v>
      </c>
      <c r="DB26" s="57">
        <v>175.5</v>
      </c>
      <c r="DC26" s="129">
        <v>0</v>
      </c>
      <c r="DD26" s="129">
        <v>11.72573008</v>
      </c>
      <c r="DE26" s="129">
        <v>11.72573008</v>
      </c>
      <c r="DF26" s="130">
        <v>104.9684</v>
      </c>
      <c r="DG26" s="130">
        <v>102.9526157</v>
      </c>
      <c r="DH26" s="130">
        <v>0</v>
      </c>
      <c r="DI26" s="130">
        <v>108.0801</v>
      </c>
      <c r="DJ26" s="131">
        <v>1195.056</v>
      </c>
      <c r="DK26" s="127">
        <v>19.5</v>
      </c>
      <c r="DL26" s="128">
        <v>-19.5</v>
      </c>
      <c r="DM26" s="57">
        <v>175.5</v>
      </c>
      <c r="DN26" s="129">
        <v>0</v>
      </c>
      <c r="DO26" s="129">
        <v>36.099717810000001</v>
      </c>
      <c r="DP26" s="129">
        <v>36.099717810000001</v>
      </c>
      <c r="DQ26" s="130">
        <v>104.9684</v>
      </c>
      <c r="DR26" s="130">
        <v>104.50136910000001</v>
      </c>
      <c r="DS26" s="130">
        <v>0</v>
      </c>
      <c r="DT26" s="130">
        <v>109.69710000000001</v>
      </c>
      <c r="DU26" s="131">
        <v>1428.547</v>
      </c>
      <c r="DV26" s="127">
        <v>19.5</v>
      </c>
      <c r="DW26" s="128">
        <v>-19.5</v>
      </c>
      <c r="DX26" s="57">
        <v>175.5</v>
      </c>
      <c r="DY26" s="129">
        <v>0</v>
      </c>
      <c r="DZ26" s="129">
        <v>83.503603440000006</v>
      </c>
      <c r="EA26" s="129">
        <v>83.503603440000006</v>
      </c>
      <c r="EB26" s="130">
        <v>104.9684</v>
      </c>
      <c r="EC26" s="130">
        <v>104.93246790000001</v>
      </c>
      <c r="ED26" s="130">
        <v>0</v>
      </c>
      <c r="EE26" s="130">
        <v>110.1469</v>
      </c>
      <c r="EF26" s="131">
        <v>1656.1590000000001</v>
      </c>
      <c r="EG26" s="127">
        <v>19.5</v>
      </c>
      <c r="EH26" s="128">
        <v>-19.5</v>
      </c>
      <c r="EI26" s="57">
        <v>175.5</v>
      </c>
      <c r="EJ26" s="129">
        <v>0</v>
      </c>
      <c r="EK26" s="129">
        <v>143.63668620000001</v>
      </c>
      <c r="EL26" s="129">
        <v>143.63668620000001</v>
      </c>
      <c r="EM26" s="130">
        <v>104.9684</v>
      </c>
      <c r="EN26" s="130">
        <v>105.07065710000001</v>
      </c>
      <c r="EO26" s="130">
        <v>0</v>
      </c>
      <c r="EP26" s="130">
        <v>110.29600000000001</v>
      </c>
      <c r="EQ26" s="131">
        <v>1873.011</v>
      </c>
      <c r="ER26" s="127">
        <v>19.5</v>
      </c>
      <c r="ES26" s="128">
        <v>-19.5</v>
      </c>
      <c r="ET26" s="57">
        <v>175.5</v>
      </c>
      <c r="EU26" s="129">
        <v>0</v>
      </c>
      <c r="EV26" s="129">
        <v>212.48623570000001</v>
      </c>
      <c r="EW26" s="129">
        <v>212.48623570000001</v>
      </c>
      <c r="EX26" s="130">
        <v>104.9684</v>
      </c>
      <c r="EY26" s="130">
        <v>105.1329539</v>
      </c>
      <c r="EZ26" s="130">
        <v>0</v>
      </c>
      <c r="FA26" s="130">
        <v>110.36</v>
      </c>
      <c r="FB26" s="131">
        <v>2084.4540000000002</v>
      </c>
    </row>
    <row r="27" spans="16:158">
      <c r="P27" s="127">
        <v>21</v>
      </c>
      <c r="Q27" s="128">
        <v>-21</v>
      </c>
      <c r="R27" s="57">
        <v>189</v>
      </c>
      <c r="S27" s="129">
        <v>0</v>
      </c>
      <c r="T27" s="129">
        <v>1.4672941E-2</v>
      </c>
      <c r="U27" s="129">
        <v>1.4672941E-2</v>
      </c>
      <c r="V27" s="130">
        <v>113.3659</v>
      </c>
      <c r="W27" s="130">
        <v>5.559210513</v>
      </c>
      <c r="X27" s="130">
        <v>0</v>
      </c>
      <c r="Y27" s="130">
        <v>6.351299</v>
      </c>
      <c r="Z27" s="131">
        <v>7.0648780000000002</v>
      </c>
      <c r="AA27" s="127">
        <v>21</v>
      </c>
      <c r="AB27" s="128">
        <v>-21</v>
      </c>
      <c r="AC27" s="57">
        <v>189</v>
      </c>
      <c r="AD27" s="129">
        <v>0</v>
      </c>
      <c r="AE27" s="129">
        <v>8.1188700000000003E-2</v>
      </c>
      <c r="AF27" s="129">
        <v>8.1188700000000003E-2</v>
      </c>
      <c r="AG27" s="130">
        <v>113.3659</v>
      </c>
      <c r="AH27" s="130">
        <v>24.818537719999998</v>
      </c>
      <c r="AI27" s="130">
        <v>0</v>
      </c>
      <c r="AJ27" s="130">
        <v>29.004460000000002</v>
      </c>
      <c r="AK27" s="131">
        <v>40.808369999999996</v>
      </c>
      <c r="AL27" s="127">
        <v>21</v>
      </c>
      <c r="AM27" s="128">
        <v>-21</v>
      </c>
      <c r="AN27" s="57">
        <v>189</v>
      </c>
      <c r="AO27" s="129">
        <v>0</v>
      </c>
      <c r="AP27" s="129">
        <v>0.224233408</v>
      </c>
      <c r="AQ27" s="129">
        <v>0.224233408</v>
      </c>
      <c r="AR27" s="130">
        <v>113.3659</v>
      </c>
      <c r="AS27" s="130">
        <v>48.428267949999999</v>
      </c>
      <c r="AT27" s="130">
        <v>0</v>
      </c>
      <c r="AU27" s="130">
        <v>55.50065</v>
      </c>
      <c r="AV27" s="131">
        <v>109.52370000000001</v>
      </c>
      <c r="AW27" s="127">
        <v>21</v>
      </c>
      <c r="AX27" s="128">
        <v>-21</v>
      </c>
      <c r="AY27" s="57">
        <v>189</v>
      </c>
      <c r="AZ27" s="129">
        <v>0</v>
      </c>
      <c r="BA27" s="129">
        <v>0.47832251100000001</v>
      </c>
      <c r="BB27" s="129">
        <v>0.47832251100000001</v>
      </c>
      <c r="BC27" s="130">
        <v>113.3659</v>
      </c>
      <c r="BD27" s="130">
        <v>67.904340559999994</v>
      </c>
      <c r="BE27" s="130">
        <v>0</v>
      </c>
      <c r="BF27" s="130">
        <v>76.834109999999995</v>
      </c>
      <c r="BG27" s="131">
        <v>216.4324</v>
      </c>
      <c r="BH27" s="127">
        <v>21</v>
      </c>
      <c r="BI27" s="128">
        <v>-21</v>
      </c>
      <c r="BJ27" s="57">
        <v>189</v>
      </c>
      <c r="BK27" s="129">
        <v>0</v>
      </c>
      <c r="BL27" s="129">
        <v>0.88143327599999999</v>
      </c>
      <c r="BM27" s="129">
        <v>0.88143327599999999</v>
      </c>
      <c r="BN27" s="130">
        <v>113.3659</v>
      </c>
      <c r="BO27" s="130">
        <v>81.061651069999996</v>
      </c>
      <c r="BP27" s="130">
        <v>0</v>
      </c>
      <c r="BQ27" s="130">
        <v>91.422030000000007</v>
      </c>
      <c r="BR27" s="131">
        <v>353.62990000000002</v>
      </c>
      <c r="BS27" s="127">
        <v>21</v>
      </c>
      <c r="BT27" s="128">
        <v>-21</v>
      </c>
      <c r="BU27" s="57">
        <v>189</v>
      </c>
      <c r="BV27" s="129">
        <v>0</v>
      </c>
      <c r="BW27" s="129">
        <v>1.5133759470000001</v>
      </c>
      <c r="BX27" s="129">
        <v>1.5133759470000001</v>
      </c>
      <c r="BY27" s="130">
        <v>113.3659</v>
      </c>
      <c r="BZ27" s="130">
        <v>89.670530060000004</v>
      </c>
      <c r="CA27" s="130">
        <v>0</v>
      </c>
      <c r="CB27" s="130">
        <v>101.2278</v>
      </c>
      <c r="CC27" s="131">
        <v>511.75409999999999</v>
      </c>
      <c r="CD27" s="127">
        <v>21</v>
      </c>
      <c r="CE27" s="128">
        <v>-21</v>
      </c>
      <c r="CF27" s="57">
        <v>189</v>
      </c>
      <c r="CG27" s="129">
        <v>0</v>
      </c>
      <c r="CH27" s="129">
        <v>2.6045996969999998</v>
      </c>
      <c r="CI27" s="129">
        <v>2.6045996969999998</v>
      </c>
      <c r="CJ27" s="130">
        <v>113.3659</v>
      </c>
      <c r="CK27" s="130">
        <v>95.603753240000003</v>
      </c>
      <c r="CL27" s="130">
        <v>0</v>
      </c>
      <c r="CM27" s="130">
        <v>107.9395</v>
      </c>
      <c r="CN27" s="131">
        <v>686.125</v>
      </c>
      <c r="CO27" s="127">
        <v>21</v>
      </c>
      <c r="CP27" s="128">
        <v>-21</v>
      </c>
      <c r="CQ27" s="57">
        <v>189</v>
      </c>
      <c r="CR27" s="129">
        <v>0</v>
      </c>
      <c r="CS27" s="129">
        <v>4.7807971680000003</v>
      </c>
      <c r="CT27" s="129">
        <v>4.7807971680000003</v>
      </c>
      <c r="CU27" s="130">
        <v>113.3659</v>
      </c>
      <c r="CV27" s="130">
        <v>99.771270939999994</v>
      </c>
      <c r="CW27" s="130">
        <v>0</v>
      </c>
      <c r="CX27" s="130">
        <v>113.0211</v>
      </c>
      <c r="CY27" s="131">
        <v>872.15430000000003</v>
      </c>
      <c r="CZ27" s="127">
        <v>21</v>
      </c>
      <c r="DA27" s="128">
        <v>-21</v>
      </c>
      <c r="DB27" s="57">
        <v>189</v>
      </c>
      <c r="DC27" s="129">
        <v>0</v>
      </c>
      <c r="DD27" s="129">
        <v>11.25006602</v>
      </c>
      <c r="DE27" s="129">
        <v>11.25006602</v>
      </c>
      <c r="DF27" s="130">
        <v>113.3659</v>
      </c>
      <c r="DG27" s="130">
        <v>102.8571567</v>
      </c>
      <c r="DH27" s="130">
        <v>0</v>
      </c>
      <c r="DI27" s="130">
        <v>116.6182</v>
      </c>
      <c r="DJ27" s="131">
        <v>1078.4369999999999</v>
      </c>
      <c r="DK27" s="127">
        <v>21</v>
      </c>
      <c r="DL27" s="128">
        <v>-21</v>
      </c>
      <c r="DM27" s="57">
        <v>189</v>
      </c>
      <c r="DN27" s="129">
        <v>0</v>
      </c>
      <c r="DO27" s="129">
        <v>35.53130195</v>
      </c>
      <c r="DP27" s="129">
        <v>35.53130195</v>
      </c>
      <c r="DQ27" s="130">
        <v>113.3659</v>
      </c>
      <c r="DR27" s="130">
        <v>104.48927190000001</v>
      </c>
      <c r="DS27" s="130">
        <v>0</v>
      </c>
      <c r="DT27" s="130">
        <v>118.459</v>
      </c>
      <c r="DU27" s="131">
        <v>1310.088</v>
      </c>
      <c r="DV27" s="127">
        <v>21</v>
      </c>
      <c r="DW27" s="128">
        <v>-21</v>
      </c>
      <c r="DX27" s="57">
        <v>189</v>
      </c>
      <c r="DY27" s="129">
        <v>0</v>
      </c>
      <c r="DZ27" s="129">
        <v>82.844636179999995</v>
      </c>
      <c r="EA27" s="129">
        <v>82.844636179999995</v>
      </c>
      <c r="EB27" s="130">
        <v>113.3659</v>
      </c>
      <c r="EC27" s="130">
        <v>104.9298458</v>
      </c>
      <c r="ED27" s="130">
        <v>0</v>
      </c>
      <c r="EE27" s="130">
        <v>118.9559</v>
      </c>
      <c r="EF27" s="131">
        <v>1537.203</v>
      </c>
      <c r="EG27" s="127">
        <v>21</v>
      </c>
      <c r="EH27" s="128">
        <v>-21</v>
      </c>
      <c r="EI27" s="57">
        <v>189</v>
      </c>
      <c r="EJ27" s="129">
        <v>0</v>
      </c>
      <c r="EK27" s="129">
        <v>142.89146869999999</v>
      </c>
      <c r="EL27" s="129">
        <v>142.89146869999999</v>
      </c>
      <c r="EM27" s="130">
        <v>113.3659</v>
      </c>
      <c r="EN27" s="130">
        <v>105.069655</v>
      </c>
      <c r="EO27" s="130">
        <v>0</v>
      </c>
      <c r="EP27" s="130">
        <v>119.1185</v>
      </c>
      <c r="EQ27" s="131">
        <v>1753.893</v>
      </c>
      <c r="ER27" s="127">
        <v>21</v>
      </c>
      <c r="ES27" s="128">
        <v>-21</v>
      </c>
      <c r="ET27" s="57">
        <v>189</v>
      </c>
      <c r="EU27" s="129">
        <v>0</v>
      </c>
      <c r="EV27" s="129">
        <v>211.6568833</v>
      </c>
      <c r="EW27" s="129">
        <v>211.6568833</v>
      </c>
      <c r="EX27" s="130">
        <v>113.3659</v>
      </c>
      <c r="EY27" s="130">
        <v>105.1324443</v>
      </c>
      <c r="EZ27" s="130">
        <v>0</v>
      </c>
      <c r="FA27" s="130">
        <v>119.18819999999999</v>
      </c>
      <c r="FB27" s="131">
        <v>1965.2660000000001</v>
      </c>
    </row>
    <row r="28" spans="16:158">
      <c r="P28" s="132">
        <v>21.001000000000001</v>
      </c>
      <c r="Q28" s="133">
        <v>-21.001000000000001</v>
      </c>
      <c r="R28" s="134">
        <v>189.00899999999999</v>
      </c>
      <c r="S28" s="135">
        <v>0</v>
      </c>
      <c r="T28" s="135">
        <v>1.4670719E-2</v>
      </c>
      <c r="U28" s="135">
        <v>1.4670719E-2</v>
      </c>
      <c r="V28" s="136">
        <v>7.8375E-2</v>
      </c>
      <c r="W28" s="136">
        <v>1.924104131</v>
      </c>
      <c r="X28" s="136">
        <v>0</v>
      </c>
      <c r="Y28" s="136">
        <v>2.4653320000000002E-3</v>
      </c>
      <c r="Z28" s="137">
        <v>7.0624130000000003</v>
      </c>
      <c r="AA28" s="132">
        <v>21.001000000000001</v>
      </c>
      <c r="AB28" s="133">
        <v>-21.001000000000001</v>
      </c>
      <c r="AC28" s="134">
        <v>189.00899999999999</v>
      </c>
      <c r="AD28" s="135">
        <v>0</v>
      </c>
      <c r="AE28" s="135">
        <v>8.1176849999999995E-2</v>
      </c>
      <c r="AF28" s="135">
        <v>8.1176849999999995E-2</v>
      </c>
      <c r="AG28" s="136">
        <v>7.8375E-2</v>
      </c>
      <c r="AH28" s="136">
        <v>9.9116993600000001</v>
      </c>
      <c r="AI28" s="136">
        <v>0</v>
      </c>
      <c r="AJ28" s="136">
        <v>1.240234E-2</v>
      </c>
      <c r="AK28" s="137">
        <v>40.795960000000001</v>
      </c>
      <c r="AL28" s="132">
        <v>21.001000000000001</v>
      </c>
      <c r="AM28" s="133">
        <v>-21.001000000000001</v>
      </c>
      <c r="AN28" s="134">
        <v>189.00899999999999</v>
      </c>
      <c r="AO28" s="135">
        <v>0</v>
      </c>
      <c r="AP28" s="135">
        <v>0.224202608</v>
      </c>
      <c r="AQ28" s="135">
        <v>0.224202608</v>
      </c>
      <c r="AR28" s="136">
        <v>7.8375E-2</v>
      </c>
      <c r="AS28" s="136">
        <v>23.83683078</v>
      </c>
      <c r="AT28" s="136">
        <v>0</v>
      </c>
      <c r="AU28" s="136">
        <v>2.6671879999999999E-2</v>
      </c>
      <c r="AV28" s="137">
        <v>109.497</v>
      </c>
      <c r="AW28" s="132">
        <v>21.001000000000001</v>
      </c>
      <c r="AX28" s="133">
        <v>-21.001000000000001</v>
      </c>
      <c r="AY28" s="134">
        <v>189.00899999999999</v>
      </c>
      <c r="AZ28" s="135">
        <v>0</v>
      </c>
      <c r="BA28" s="135">
        <v>0.47826280500000001</v>
      </c>
      <c r="BB28" s="135">
        <v>0.47826280500000001</v>
      </c>
      <c r="BC28" s="136">
        <v>7.8375E-2</v>
      </c>
      <c r="BD28" s="136">
        <v>41.353491990000002</v>
      </c>
      <c r="BE28" s="136">
        <v>0</v>
      </c>
      <c r="BF28" s="136">
        <v>4.1125000000000002E-2</v>
      </c>
      <c r="BG28" s="137">
        <v>216.3913</v>
      </c>
      <c r="BH28" s="132">
        <v>21.001000000000001</v>
      </c>
      <c r="BI28" s="133">
        <v>-21.001000000000001</v>
      </c>
      <c r="BJ28" s="134">
        <v>189.00899999999999</v>
      </c>
      <c r="BK28" s="135">
        <v>0</v>
      </c>
      <c r="BL28" s="135">
        <v>0.88133707999999999</v>
      </c>
      <c r="BM28" s="135">
        <v>0.88133707999999999</v>
      </c>
      <c r="BN28" s="136">
        <v>7.8375E-2</v>
      </c>
      <c r="BO28" s="136">
        <v>58.789647870000003</v>
      </c>
      <c r="BP28" s="136">
        <v>0</v>
      </c>
      <c r="BQ28" s="136">
        <v>5.3437499999999999E-2</v>
      </c>
      <c r="BR28" s="137">
        <v>353.57639999999998</v>
      </c>
      <c r="BS28" s="132">
        <v>21.001000000000001</v>
      </c>
      <c r="BT28" s="133">
        <v>-21.001000000000001</v>
      </c>
      <c r="BU28" s="134">
        <v>189.00899999999999</v>
      </c>
      <c r="BV28" s="135">
        <v>0</v>
      </c>
      <c r="BW28" s="135">
        <v>1.513238184</v>
      </c>
      <c r="BX28" s="135">
        <v>1.513238184</v>
      </c>
      <c r="BY28" s="136">
        <v>7.8375E-2</v>
      </c>
      <c r="BZ28" s="136">
        <v>74.314861070000006</v>
      </c>
      <c r="CA28" s="136">
        <v>0</v>
      </c>
      <c r="CB28" s="136">
        <v>6.3312499999999994E-2</v>
      </c>
      <c r="CC28" s="137">
        <v>511.69069999999999</v>
      </c>
      <c r="CD28" s="132">
        <v>21.001000000000001</v>
      </c>
      <c r="CE28" s="133">
        <v>-21.001000000000001</v>
      </c>
      <c r="CF28" s="134">
        <v>189.00899999999999</v>
      </c>
      <c r="CG28" s="135">
        <v>0</v>
      </c>
      <c r="CH28" s="135">
        <v>2.6044160280000002</v>
      </c>
      <c r="CI28" s="135">
        <v>2.6044160280000002</v>
      </c>
      <c r="CJ28" s="136">
        <v>7.8375E-2</v>
      </c>
      <c r="CK28" s="136">
        <v>87.87559152</v>
      </c>
      <c r="CL28" s="136">
        <v>0</v>
      </c>
      <c r="CM28" s="136">
        <v>7.1187500000000001E-2</v>
      </c>
      <c r="CN28" s="137">
        <v>686.05380000000002</v>
      </c>
      <c r="CO28" s="132">
        <v>21.001000000000001</v>
      </c>
      <c r="CP28" s="133">
        <v>-21.001000000000001</v>
      </c>
      <c r="CQ28" s="134">
        <v>189.00899999999999</v>
      </c>
      <c r="CR28" s="135">
        <v>0</v>
      </c>
      <c r="CS28" s="135">
        <v>4.7805651859999996</v>
      </c>
      <c r="CT28" s="135">
        <v>4.7805651859999996</v>
      </c>
      <c r="CU28" s="136">
        <v>7.8375E-2</v>
      </c>
      <c r="CV28" s="136">
        <v>99.316186639999998</v>
      </c>
      <c r="CW28" s="136">
        <v>0</v>
      </c>
      <c r="CX28" s="136">
        <v>7.7812500000000007E-2</v>
      </c>
      <c r="CY28" s="137">
        <v>872.07650000000001</v>
      </c>
      <c r="CZ28" s="132">
        <v>21.001000000000001</v>
      </c>
      <c r="DA28" s="133">
        <v>-21.001000000000001</v>
      </c>
      <c r="DB28" s="134">
        <v>189.00899999999999</v>
      </c>
      <c r="DC28" s="135">
        <v>0</v>
      </c>
      <c r="DD28" s="135">
        <v>11.24977986</v>
      </c>
      <c r="DE28" s="135">
        <v>11.24977986</v>
      </c>
      <c r="DF28" s="136">
        <v>7.8375E-2</v>
      </c>
      <c r="DG28" s="136">
        <v>109.0907538</v>
      </c>
      <c r="DH28" s="136">
        <v>0</v>
      </c>
      <c r="DI28" s="136">
        <v>8.3000000000000004E-2</v>
      </c>
      <c r="DJ28" s="137">
        <v>1078.354</v>
      </c>
      <c r="DK28" s="132">
        <v>21.001000000000001</v>
      </c>
      <c r="DL28" s="133">
        <v>-21.001000000000001</v>
      </c>
      <c r="DM28" s="134">
        <v>189.00899999999999</v>
      </c>
      <c r="DN28" s="135">
        <v>0</v>
      </c>
      <c r="DO28" s="135">
        <v>35.530954430000001</v>
      </c>
      <c r="DP28" s="135">
        <v>35.530954430000001</v>
      </c>
      <c r="DQ28" s="136">
        <v>7.8375E-2</v>
      </c>
      <c r="DR28" s="136">
        <v>114.7962816</v>
      </c>
      <c r="DS28" s="136">
        <v>0</v>
      </c>
      <c r="DT28" s="136">
        <v>8.5875000000000007E-2</v>
      </c>
      <c r="DU28" s="137">
        <v>1310.002</v>
      </c>
      <c r="DV28" s="132">
        <v>21.001000000000001</v>
      </c>
      <c r="DW28" s="133">
        <v>-21.001000000000001</v>
      </c>
      <c r="DX28" s="134">
        <v>189.00899999999999</v>
      </c>
      <c r="DY28" s="135">
        <v>0</v>
      </c>
      <c r="DZ28" s="135">
        <v>82.844228430000001</v>
      </c>
      <c r="EA28" s="135">
        <v>82.844228430000001</v>
      </c>
      <c r="EB28" s="136">
        <v>7.8375E-2</v>
      </c>
      <c r="EC28" s="136">
        <v>116.4072348</v>
      </c>
      <c r="ED28" s="136">
        <v>0</v>
      </c>
      <c r="EE28" s="136">
        <v>8.6749999999999994E-2</v>
      </c>
      <c r="EF28" s="137">
        <v>1537.116</v>
      </c>
      <c r="EG28" s="132">
        <v>21.001000000000001</v>
      </c>
      <c r="EH28" s="133">
        <v>-21.001000000000001</v>
      </c>
      <c r="EI28" s="134">
        <v>189.00899999999999</v>
      </c>
      <c r="EJ28" s="135">
        <v>0</v>
      </c>
      <c r="EK28" s="135">
        <v>142.89100350000001</v>
      </c>
      <c r="EL28" s="135">
        <v>142.89100350000001</v>
      </c>
      <c r="EM28" s="136">
        <v>7.8375E-2</v>
      </c>
      <c r="EN28" s="136">
        <v>116.9250459</v>
      </c>
      <c r="EO28" s="136">
        <v>0</v>
      </c>
      <c r="EP28" s="136">
        <v>8.6999999999999994E-2</v>
      </c>
      <c r="EQ28" s="137">
        <v>1753.806</v>
      </c>
      <c r="ER28" s="132">
        <v>21.001000000000001</v>
      </c>
      <c r="ES28" s="133">
        <v>-21.001000000000001</v>
      </c>
      <c r="ET28" s="134">
        <v>189.00899999999999</v>
      </c>
      <c r="EU28" s="135">
        <v>0</v>
      </c>
      <c r="EV28" s="135">
        <v>211.656362</v>
      </c>
      <c r="EW28" s="135">
        <v>211.656362</v>
      </c>
      <c r="EX28" s="136">
        <v>7.8375E-2</v>
      </c>
      <c r="EY28" s="136">
        <v>117.15864790000001</v>
      </c>
      <c r="EZ28" s="136">
        <v>0</v>
      </c>
      <c r="FA28" s="136">
        <v>8.7124999999999994E-2</v>
      </c>
      <c r="FB28" s="137">
        <v>1965.1790000000001</v>
      </c>
    </row>
    <row r="29" spans="16:158">
      <c r="P29" s="132">
        <v>22.5</v>
      </c>
      <c r="Q29" s="133">
        <v>-22.5</v>
      </c>
      <c r="R29" s="134">
        <v>202.5</v>
      </c>
      <c r="S29" s="135">
        <v>0</v>
      </c>
      <c r="T29" s="135">
        <v>1.1340996000000001E-2</v>
      </c>
      <c r="U29" s="135">
        <v>1.1340996000000001E-2</v>
      </c>
      <c r="V29" s="136">
        <v>121.68510000000001</v>
      </c>
      <c r="W29" s="136">
        <v>1.492943852</v>
      </c>
      <c r="X29" s="136">
        <v>0</v>
      </c>
      <c r="Y29" s="136">
        <v>1.7477769999999999</v>
      </c>
      <c r="Z29" s="137">
        <v>5.3146360000000001</v>
      </c>
      <c r="AA29" s="132">
        <v>22.5</v>
      </c>
      <c r="AB29" s="133">
        <v>-22.5</v>
      </c>
      <c r="AC29" s="134">
        <v>202.5</v>
      </c>
      <c r="AD29" s="135">
        <v>0</v>
      </c>
      <c r="AE29" s="135">
        <v>6.3418585E-2</v>
      </c>
      <c r="AF29" s="135">
        <v>6.3418585E-2</v>
      </c>
      <c r="AG29" s="136">
        <v>121.68510000000001</v>
      </c>
      <c r="AH29" s="136">
        <v>7.8888080619999998</v>
      </c>
      <c r="AI29" s="136">
        <v>0</v>
      </c>
      <c r="AJ29" s="136">
        <v>9.8693570000000008</v>
      </c>
      <c r="AK29" s="137">
        <v>30.92661</v>
      </c>
      <c r="AL29" s="132">
        <v>22.5</v>
      </c>
      <c r="AM29" s="133">
        <v>-22.5</v>
      </c>
      <c r="AN29" s="134">
        <v>202.5</v>
      </c>
      <c r="AO29" s="135">
        <v>0</v>
      </c>
      <c r="AP29" s="135">
        <v>0.1780447</v>
      </c>
      <c r="AQ29" s="135">
        <v>0.1780447</v>
      </c>
      <c r="AR29" s="136">
        <v>121.68510000000001</v>
      </c>
      <c r="AS29" s="136">
        <v>19.753377839999999</v>
      </c>
      <c r="AT29" s="136">
        <v>0</v>
      </c>
      <c r="AU29" s="136">
        <v>24.980090000000001</v>
      </c>
      <c r="AV29" s="137">
        <v>84.516890000000004</v>
      </c>
      <c r="AW29" s="132">
        <v>22.5</v>
      </c>
      <c r="AX29" s="133">
        <v>-22.5</v>
      </c>
      <c r="AY29" s="134">
        <v>202.5</v>
      </c>
      <c r="AZ29" s="135">
        <v>0</v>
      </c>
      <c r="BA29" s="135">
        <v>0.38878111500000001</v>
      </c>
      <c r="BB29" s="135">
        <v>0.38878111500000001</v>
      </c>
      <c r="BC29" s="136">
        <v>121.68510000000001</v>
      </c>
      <c r="BD29" s="136">
        <v>35.982793870000002</v>
      </c>
      <c r="BE29" s="136">
        <v>0</v>
      </c>
      <c r="BF29" s="136">
        <v>45.214840000000002</v>
      </c>
      <c r="BG29" s="137">
        <v>171.1764</v>
      </c>
      <c r="BH29" s="132">
        <v>22.5</v>
      </c>
      <c r="BI29" s="133">
        <v>-22.5</v>
      </c>
      <c r="BJ29" s="134">
        <v>202.5</v>
      </c>
      <c r="BK29" s="135">
        <v>0</v>
      </c>
      <c r="BL29" s="135">
        <v>0.737161332</v>
      </c>
      <c r="BM29" s="135">
        <v>0.737161332</v>
      </c>
      <c r="BN29" s="136">
        <v>121.68510000000001</v>
      </c>
      <c r="BO29" s="136">
        <v>53.549921730000001</v>
      </c>
      <c r="BP29" s="136">
        <v>0</v>
      </c>
      <c r="BQ29" s="136">
        <v>66.635379999999998</v>
      </c>
      <c r="BR29" s="137">
        <v>286.94099999999997</v>
      </c>
      <c r="BS29" s="132">
        <v>22.5</v>
      </c>
      <c r="BT29" s="133">
        <v>-22.5</v>
      </c>
      <c r="BU29" s="134">
        <v>202.5</v>
      </c>
      <c r="BV29" s="135">
        <v>0</v>
      </c>
      <c r="BW29" s="135">
        <v>1.3067572700000001</v>
      </c>
      <c r="BX29" s="135">
        <v>1.3067572700000001</v>
      </c>
      <c r="BY29" s="136">
        <v>121.68510000000001</v>
      </c>
      <c r="BZ29" s="136">
        <v>70.227688229999998</v>
      </c>
      <c r="CA29" s="136">
        <v>0</v>
      </c>
      <c r="CB29" s="136">
        <v>86.651780000000002</v>
      </c>
      <c r="CC29" s="137">
        <v>425.03899999999999</v>
      </c>
      <c r="CD29" s="132">
        <v>22.5</v>
      </c>
      <c r="CE29" s="133">
        <v>-22.5</v>
      </c>
      <c r="CF29" s="134">
        <v>202.5</v>
      </c>
      <c r="CG29" s="135">
        <v>0</v>
      </c>
      <c r="CH29" s="135">
        <v>2.3291251740000001</v>
      </c>
      <c r="CI29" s="135">
        <v>2.3291251740000001</v>
      </c>
      <c r="CJ29" s="136">
        <v>121.68510000000001</v>
      </c>
      <c r="CK29" s="136">
        <v>85.323553989999994</v>
      </c>
      <c r="CL29" s="136">
        <v>0</v>
      </c>
      <c r="CM29" s="136">
        <v>104.42059999999999</v>
      </c>
      <c r="CN29" s="137">
        <v>581.63319999999999</v>
      </c>
      <c r="CO29" s="132">
        <v>22.5</v>
      </c>
      <c r="CP29" s="133">
        <v>-22.5</v>
      </c>
      <c r="CQ29" s="134">
        <v>202.5</v>
      </c>
      <c r="CR29" s="135">
        <v>0</v>
      </c>
      <c r="CS29" s="135">
        <v>4.4328554990000004</v>
      </c>
      <c r="CT29" s="135">
        <v>4.4328554990000004</v>
      </c>
      <c r="CU29" s="136">
        <v>121.68510000000001</v>
      </c>
      <c r="CV29" s="136">
        <v>98.117019780000007</v>
      </c>
      <c r="CW29" s="136">
        <v>0</v>
      </c>
      <c r="CX29" s="136">
        <v>119.7941</v>
      </c>
      <c r="CY29" s="137">
        <v>752.28229999999996</v>
      </c>
      <c r="CZ29" s="132">
        <v>22.5</v>
      </c>
      <c r="DA29" s="133">
        <v>-22.5</v>
      </c>
      <c r="DB29" s="134">
        <v>202.5</v>
      </c>
      <c r="DC29" s="135">
        <v>0</v>
      </c>
      <c r="DD29" s="135">
        <v>10.820852159999999</v>
      </c>
      <c r="DE29" s="135">
        <v>10.820852159999999</v>
      </c>
      <c r="DF29" s="136">
        <v>121.68510000000001</v>
      </c>
      <c r="DG29" s="136">
        <v>108.7771614</v>
      </c>
      <c r="DH29" s="136">
        <v>0</v>
      </c>
      <c r="DI29" s="136">
        <v>132.50989999999999</v>
      </c>
      <c r="DJ29" s="137">
        <v>945.84450000000004</v>
      </c>
      <c r="DK29" s="132">
        <v>22.5</v>
      </c>
      <c r="DL29" s="133">
        <v>-22.5</v>
      </c>
      <c r="DM29" s="134">
        <v>202.5</v>
      </c>
      <c r="DN29" s="135">
        <v>0</v>
      </c>
      <c r="DO29" s="135">
        <v>35.01005481</v>
      </c>
      <c r="DP29" s="135">
        <v>35.01005481</v>
      </c>
      <c r="DQ29" s="136">
        <v>121.68510000000001</v>
      </c>
      <c r="DR29" s="136">
        <v>114.7549088</v>
      </c>
      <c r="DS29" s="136">
        <v>0</v>
      </c>
      <c r="DT29" s="136">
        <v>139.661</v>
      </c>
      <c r="DU29" s="137">
        <v>1170.3409999999999</v>
      </c>
      <c r="DV29" s="132">
        <v>22.5</v>
      </c>
      <c r="DW29" s="133">
        <v>-22.5</v>
      </c>
      <c r="DX29" s="134">
        <v>202.5</v>
      </c>
      <c r="DY29" s="135">
        <v>0</v>
      </c>
      <c r="DZ29" s="135">
        <v>82.233034599999996</v>
      </c>
      <c r="EA29" s="135">
        <v>82.233034599999996</v>
      </c>
      <c r="EB29" s="136">
        <v>121.68510000000001</v>
      </c>
      <c r="EC29" s="136">
        <v>116.3981177</v>
      </c>
      <c r="ED29" s="136">
        <v>0</v>
      </c>
      <c r="EE29" s="136">
        <v>141.64400000000001</v>
      </c>
      <c r="EF29" s="137">
        <v>1395.472</v>
      </c>
      <c r="EG29" s="132">
        <v>22.5</v>
      </c>
      <c r="EH29" s="133">
        <v>-22.5</v>
      </c>
      <c r="EI29" s="134">
        <v>202.5</v>
      </c>
      <c r="EJ29" s="135">
        <v>0</v>
      </c>
      <c r="EK29" s="135">
        <v>142.19367969999999</v>
      </c>
      <c r="EL29" s="135">
        <v>142.19367969999999</v>
      </c>
      <c r="EM29" s="136">
        <v>121.68510000000001</v>
      </c>
      <c r="EN29" s="136">
        <v>116.9215269</v>
      </c>
      <c r="EO29" s="136">
        <v>0</v>
      </c>
      <c r="EP29" s="136">
        <v>142.28389999999999</v>
      </c>
      <c r="EQ29" s="137">
        <v>1611.5219999999999</v>
      </c>
      <c r="ER29" s="132">
        <v>22.5</v>
      </c>
      <c r="ES29" s="133">
        <v>-22.5</v>
      </c>
      <c r="ET29" s="134">
        <v>202.5</v>
      </c>
      <c r="EU29" s="135">
        <v>0</v>
      </c>
      <c r="EV29" s="135">
        <v>210.8749876</v>
      </c>
      <c r="EW29" s="135">
        <v>210.8749876</v>
      </c>
      <c r="EX29" s="136">
        <v>121.68510000000001</v>
      </c>
      <c r="EY29" s="136">
        <v>117.15684570000001</v>
      </c>
      <c r="EZ29" s="136">
        <v>0</v>
      </c>
      <c r="FA29" s="136">
        <v>142.56790000000001</v>
      </c>
      <c r="FB29" s="137">
        <v>1822.6110000000001</v>
      </c>
    </row>
    <row r="30" spans="16:158">
      <c r="P30" s="132">
        <v>24</v>
      </c>
      <c r="Q30" s="133">
        <v>-24</v>
      </c>
      <c r="R30" s="134">
        <v>216</v>
      </c>
      <c r="S30" s="135">
        <v>0</v>
      </c>
      <c r="T30" s="135">
        <v>8.8299899999999994E-3</v>
      </c>
      <c r="U30" s="135">
        <v>8.8299899999999994E-3</v>
      </c>
      <c r="V30" s="136">
        <v>130.1609</v>
      </c>
      <c r="W30" s="136">
        <v>1.1656667590000001</v>
      </c>
      <c r="X30" s="136">
        <v>0</v>
      </c>
      <c r="Y30" s="136">
        <v>1.4545630000000001</v>
      </c>
      <c r="Z30" s="137">
        <v>3.8600720000000002</v>
      </c>
      <c r="AA30" s="132">
        <v>24</v>
      </c>
      <c r="AB30" s="133">
        <v>-24</v>
      </c>
      <c r="AC30" s="134">
        <v>216</v>
      </c>
      <c r="AD30" s="135">
        <v>0</v>
      </c>
      <c r="AE30" s="135">
        <v>4.9933129E-2</v>
      </c>
      <c r="AF30" s="135">
        <v>4.9933129E-2</v>
      </c>
      <c r="AG30" s="136">
        <v>130.1609</v>
      </c>
      <c r="AH30" s="136">
        <v>6.301162175</v>
      </c>
      <c r="AI30" s="136">
        <v>0</v>
      </c>
      <c r="AJ30" s="136">
        <v>8.4155219999999993</v>
      </c>
      <c r="AK30" s="137">
        <v>22.511089999999999</v>
      </c>
      <c r="AL30" s="132">
        <v>24</v>
      </c>
      <c r="AM30" s="133">
        <v>-24</v>
      </c>
      <c r="AN30" s="134">
        <v>216</v>
      </c>
      <c r="AO30" s="135">
        <v>0</v>
      </c>
      <c r="AP30" s="135">
        <v>0.14237158</v>
      </c>
      <c r="AQ30" s="135">
        <v>0.14237158</v>
      </c>
      <c r="AR30" s="136">
        <v>130.1609</v>
      </c>
      <c r="AS30" s="136">
        <v>16.345463890000001</v>
      </c>
      <c r="AT30" s="136">
        <v>0</v>
      </c>
      <c r="AU30" s="136">
        <v>22.127960000000002</v>
      </c>
      <c r="AV30" s="137">
        <v>62.388930000000002</v>
      </c>
      <c r="AW30" s="132">
        <v>24</v>
      </c>
      <c r="AX30" s="133">
        <v>-24</v>
      </c>
      <c r="AY30" s="134">
        <v>216</v>
      </c>
      <c r="AZ30" s="135">
        <v>0</v>
      </c>
      <c r="BA30" s="135">
        <v>0.31793127100000002</v>
      </c>
      <c r="BB30" s="135">
        <v>0.31793127100000002</v>
      </c>
      <c r="BC30" s="136">
        <v>130.1609</v>
      </c>
      <c r="BD30" s="136">
        <v>31.16235189</v>
      </c>
      <c r="BE30" s="136">
        <v>0</v>
      </c>
      <c r="BF30" s="136">
        <v>41.990940000000002</v>
      </c>
      <c r="BG30" s="137">
        <v>129.18549999999999</v>
      </c>
      <c r="BH30" s="132">
        <v>24</v>
      </c>
      <c r="BI30" s="133">
        <v>-24</v>
      </c>
      <c r="BJ30" s="134">
        <v>216</v>
      </c>
      <c r="BK30" s="135">
        <v>0</v>
      </c>
      <c r="BL30" s="135">
        <v>0.62006978199999996</v>
      </c>
      <c r="BM30" s="135">
        <v>0.62006978199999996</v>
      </c>
      <c r="BN30" s="136">
        <v>130.1609</v>
      </c>
      <c r="BO30" s="136">
        <v>48.55450132</v>
      </c>
      <c r="BP30" s="136">
        <v>0</v>
      </c>
      <c r="BQ30" s="136">
        <v>64.782880000000006</v>
      </c>
      <c r="BR30" s="137">
        <v>222.15819999999999</v>
      </c>
      <c r="BS30" s="132">
        <v>24</v>
      </c>
      <c r="BT30" s="133">
        <v>-24</v>
      </c>
      <c r="BU30" s="134">
        <v>216</v>
      </c>
      <c r="BV30" s="135">
        <v>0</v>
      </c>
      <c r="BW30" s="135">
        <v>1.1351251659999999</v>
      </c>
      <c r="BX30" s="135">
        <v>1.1351251659999999</v>
      </c>
      <c r="BY30" s="136">
        <v>130.1609</v>
      </c>
      <c r="BZ30" s="136">
        <v>66.193599169999999</v>
      </c>
      <c r="CA30" s="136">
        <v>0</v>
      </c>
      <c r="CB30" s="136">
        <v>87.479659999999996</v>
      </c>
      <c r="CC30" s="137">
        <v>337.55930000000001</v>
      </c>
      <c r="CD30" s="132">
        <v>24</v>
      </c>
      <c r="CE30" s="133">
        <v>-24</v>
      </c>
      <c r="CF30" s="134">
        <v>216</v>
      </c>
      <c r="CG30" s="135">
        <v>0</v>
      </c>
      <c r="CH30" s="135">
        <v>2.095578594</v>
      </c>
      <c r="CI30" s="135">
        <v>2.095578594</v>
      </c>
      <c r="CJ30" s="136">
        <v>130.1609</v>
      </c>
      <c r="CK30" s="136">
        <v>82.788558170000002</v>
      </c>
      <c r="CL30" s="136">
        <v>0</v>
      </c>
      <c r="CM30" s="136">
        <v>108.4134</v>
      </c>
      <c r="CN30" s="137">
        <v>473.21980000000002</v>
      </c>
      <c r="CO30" s="132">
        <v>24</v>
      </c>
      <c r="CP30" s="133">
        <v>-24</v>
      </c>
      <c r="CQ30" s="134">
        <v>216</v>
      </c>
      <c r="CR30" s="135">
        <v>0</v>
      </c>
      <c r="CS30" s="135">
        <v>4.13270932</v>
      </c>
      <c r="CT30" s="135">
        <v>4.13270932</v>
      </c>
      <c r="CU30" s="136">
        <v>130.1609</v>
      </c>
      <c r="CV30" s="136">
        <v>96.948167569999995</v>
      </c>
      <c r="CW30" s="136">
        <v>0</v>
      </c>
      <c r="CX30" s="136">
        <v>126.60120000000001</v>
      </c>
      <c r="CY30" s="137">
        <v>625.68119999999999</v>
      </c>
      <c r="CZ30" s="132">
        <v>24</v>
      </c>
      <c r="DA30" s="133">
        <v>-24</v>
      </c>
      <c r="DB30" s="134">
        <v>216</v>
      </c>
      <c r="DC30" s="135">
        <v>0</v>
      </c>
      <c r="DD30" s="135">
        <v>10.444380799999999</v>
      </c>
      <c r="DE30" s="135">
        <v>10.444380799999999</v>
      </c>
      <c r="DF30" s="136">
        <v>130.1609</v>
      </c>
      <c r="DG30" s="136">
        <v>108.482349</v>
      </c>
      <c r="DH30" s="136">
        <v>0</v>
      </c>
      <c r="DI30" s="136">
        <v>141.34389999999999</v>
      </c>
      <c r="DJ30" s="137">
        <v>804.50049999999999</v>
      </c>
      <c r="DK30" s="132">
        <v>24</v>
      </c>
      <c r="DL30" s="133">
        <v>-24</v>
      </c>
      <c r="DM30" s="134">
        <v>216</v>
      </c>
      <c r="DN30" s="135">
        <v>0</v>
      </c>
      <c r="DO30" s="135">
        <v>34.544378520000002</v>
      </c>
      <c r="DP30" s="135">
        <v>34.544378520000002</v>
      </c>
      <c r="DQ30" s="136">
        <v>130.1609</v>
      </c>
      <c r="DR30" s="136">
        <v>114.7168921</v>
      </c>
      <c r="DS30" s="136">
        <v>0</v>
      </c>
      <c r="DT30" s="136">
        <v>149.33709999999999</v>
      </c>
      <c r="DU30" s="137">
        <v>1021.004</v>
      </c>
      <c r="DV30" s="132">
        <v>24</v>
      </c>
      <c r="DW30" s="133">
        <v>-24</v>
      </c>
      <c r="DX30" s="134">
        <v>216</v>
      </c>
      <c r="DY30" s="135">
        <v>0</v>
      </c>
      <c r="DZ30" s="135">
        <v>81.677791639999995</v>
      </c>
      <c r="EA30" s="135">
        <v>81.677791639999995</v>
      </c>
      <c r="EB30" s="136">
        <v>130.1609</v>
      </c>
      <c r="EC30" s="136">
        <v>116.3897181</v>
      </c>
      <c r="ED30" s="136">
        <v>0</v>
      </c>
      <c r="EE30" s="136">
        <v>151.49870000000001</v>
      </c>
      <c r="EF30" s="137">
        <v>1243.973</v>
      </c>
      <c r="EG30" s="132">
        <v>24</v>
      </c>
      <c r="EH30" s="133">
        <v>-24</v>
      </c>
      <c r="EI30" s="134">
        <v>216</v>
      </c>
      <c r="EJ30" s="135">
        <v>0</v>
      </c>
      <c r="EK30" s="135">
        <v>141.55250129999999</v>
      </c>
      <c r="EL30" s="135">
        <v>141.55250129999999</v>
      </c>
      <c r="EM30" s="136">
        <v>130.1609</v>
      </c>
      <c r="EN30" s="136">
        <v>116.91826090000001</v>
      </c>
      <c r="EO30" s="136">
        <v>0</v>
      </c>
      <c r="EP30" s="136">
        <v>152.1901</v>
      </c>
      <c r="EQ30" s="137">
        <v>1459.3320000000001</v>
      </c>
      <c r="ER30" s="132">
        <v>24</v>
      </c>
      <c r="ES30" s="133">
        <v>-24</v>
      </c>
      <c r="ET30" s="134">
        <v>216</v>
      </c>
      <c r="EU30" s="135">
        <v>0</v>
      </c>
      <c r="EV30" s="135">
        <v>210.14981610000001</v>
      </c>
      <c r="EW30" s="135">
        <v>210.14981610000001</v>
      </c>
      <c r="EX30" s="136">
        <v>130.1609</v>
      </c>
      <c r="EY30" s="136">
        <v>117.15516119999999</v>
      </c>
      <c r="EZ30" s="136">
        <v>0</v>
      </c>
      <c r="FA30" s="136">
        <v>152.49600000000001</v>
      </c>
      <c r="FB30" s="137">
        <v>1670.115</v>
      </c>
    </row>
    <row r="31" spans="16:158">
      <c r="P31" s="132">
        <v>25.5</v>
      </c>
      <c r="Q31" s="133">
        <v>-25.5</v>
      </c>
      <c r="R31" s="134">
        <v>229.5</v>
      </c>
      <c r="S31" s="135">
        <v>0</v>
      </c>
      <c r="T31" s="135">
        <v>7.0044950000000003E-3</v>
      </c>
      <c r="U31" s="135">
        <v>7.0044950000000003E-3</v>
      </c>
      <c r="V31" s="136">
        <v>138.55840000000001</v>
      </c>
      <c r="W31" s="136">
        <v>0.92657706399999995</v>
      </c>
      <c r="X31" s="136">
        <v>0</v>
      </c>
      <c r="Y31" s="136">
        <v>1.218548</v>
      </c>
      <c r="Z31" s="137">
        <v>2.641524</v>
      </c>
      <c r="AA31" s="132">
        <v>25.5</v>
      </c>
      <c r="AB31" s="133">
        <v>-25.5</v>
      </c>
      <c r="AC31" s="134">
        <v>229.5</v>
      </c>
      <c r="AD31" s="135">
        <v>0</v>
      </c>
      <c r="AE31" s="135">
        <v>4.0110253999999998E-2</v>
      </c>
      <c r="AF31" s="135">
        <v>4.0110253999999998E-2</v>
      </c>
      <c r="AG31" s="136">
        <v>138.55840000000001</v>
      </c>
      <c r="AH31" s="136">
        <v>5.115492368</v>
      </c>
      <c r="AI31" s="136">
        <v>0</v>
      </c>
      <c r="AJ31" s="136">
        <v>7.2076010000000004</v>
      </c>
      <c r="AK31" s="137">
        <v>15.30348</v>
      </c>
      <c r="AL31" s="132">
        <v>25.5</v>
      </c>
      <c r="AM31" s="133">
        <v>-25.5</v>
      </c>
      <c r="AN31" s="134">
        <v>229.5</v>
      </c>
      <c r="AO31" s="135">
        <v>0</v>
      </c>
      <c r="AP31" s="135">
        <v>0.116026907</v>
      </c>
      <c r="AQ31" s="135">
        <v>0.116026907</v>
      </c>
      <c r="AR31" s="136">
        <v>138.55840000000001</v>
      </c>
      <c r="AS31" s="136">
        <v>13.672375690000001</v>
      </c>
      <c r="AT31" s="136">
        <v>0</v>
      </c>
      <c r="AU31" s="136">
        <v>19.587540000000001</v>
      </c>
      <c r="AV31" s="137">
        <v>42.801389999999998</v>
      </c>
      <c r="AW31" s="132">
        <v>25.5</v>
      </c>
      <c r="AX31" s="133">
        <v>-25.5</v>
      </c>
      <c r="AY31" s="134">
        <v>229.5</v>
      </c>
      <c r="AZ31" s="135">
        <v>0</v>
      </c>
      <c r="BA31" s="135">
        <v>0.26445105000000002</v>
      </c>
      <c r="BB31" s="135">
        <v>0.26445105000000002</v>
      </c>
      <c r="BC31" s="136">
        <v>138.55840000000001</v>
      </c>
      <c r="BD31" s="136">
        <v>27.129211659999999</v>
      </c>
      <c r="BE31" s="136">
        <v>0</v>
      </c>
      <c r="BF31" s="136">
        <v>38.806010000000001</v>
      </c>
      <c r="BG31" s="137">
        <v>90.379480000000001</v>
      </c>
      <c r="BH31" s="132">
        <v>25.5</v>
      </c>
      <c r="BI31" s="133">
        <v>-25.5</v>
      </c>
      <c r="BJ31" s="134">
        <v>229.5</v>
      </c>
      <c r="BK31" s="135">
        <v>0</v>
      </c>
      <c r="BL31" s="135">
        <v>0.52940827000000001</v>
      </c>
      <c r="BM31" s="135">
        <v>0.52940827000000001</v>
      </c>
      <c r="BN31" s="136">
        <v>138.55840000000001</v>
      </c>
      <c r="BO31" s="136">
        <v>44.11746505</v>
      </c>
      <c r="BP31" s="136">
        <v>0</v>
      </c>
      <c r="BQ31" s="136">
        <v>62.591639999999998</v>
      </c>
      <c r="BR31" s="137">
        <v>159.56649999999999</v>
      </c>
      <c r="BS31" s="132">
        <v>25.5</v>
      </c>
      <c r="BT31" s="133">
        <v>-25.5</v>
      </c>
      <c r="BU31" s="134">
        <v>229.5</v>
      </c>
      <c r="BV31" s="135">
        <v>0</v>
      </c>
      <c r="BW31" s="135">
        <v>0.99881558299999995</v>
      </c>
      <c r="BX31" s="135">
        <v>0.99881558299999995</v>
      </c>
      <c r="BY31" s="136">
        <v>138.55840000000001</v>
      </c>
      <c r="BZ31" s="136">
        <v>62.465278439999999</v>
      </c>
      <c r="CA31" s="136">
        <v>0</v>
      </c>
      <c r="CB31" s="136">
        <v>87.824749999999995</v>
      </c>
      <c r="CC31" s="137">
        <v>249.7346</v>
      </c>
      <c r="CD31" s="132">
        <v>25.5</v>
      </c>
      <c r="CE31" s="133">
        <v>-25.5</v>
      </c>
      <c r="CF31" s="134">
        <v>229.5</v>
      </c>
      <c r="CG31" s="135">
        <v>0</v>
      </c>
      <c r="CH31" s="135">
        <v>1.905563449</v>
      </c>
      <c r="CI31" s="135">
        <v>1.905563449</v>
      </c>
      <c r="CJ31" s="136">
        <v>138.55840000000001</v>
      </c>
      <c r="CK31" s="136">
        <v>80.412718249999998</v>
      </c>
      <c r="CL31" s="136">
        <v>0</v>
      </c>
      <c r="CM31" s="136">
        <v>112.0365</v>
      </c>
      <c r="CN31" s="137">
        <v>361.18329999999997</v>
      </c>
      <c r="CO31" s="132">
        <v>25.5</v>
      </c>
      <c r="CP31" s="133">
        <v>-25.5</v>
      </c>
      <c r="CQ31" s="134">
        <v>229.5</v>
      </c>
      <c r="CR31" s="135">
        <v>0</v>
      </c>
      <c r="CS31" s="135">
        <v>3.883074589</v>
      </c>
      <c r="CT31" s="135">
        <v>3.883074589</v>
      </c>
      <c r="CU31" s="136">
        <v>138.55840000000001</v>
      </c>
      <c r="CV31" s="136">
        <v>95.863865669999996</v>
      </c>
      <c r="CW31" s="136">
        <v>0</v>
      </c>
      <c r="CX31" s="136">
        <v>133.21250000000001</v>
      </c>
      <c r="CY31" s="137">
        <v>492.46859999999998</v>
      </c>
      <c r="CZ31" s="132">
        <v>25.5</v>
      </c>
      <c r="DA31" s="133">
        <v>-25.5</v>
      </c>
      <c r="DB31" s="134">
        <v>229.5</v>
      </c>
      <c r="DC31" s="135">
        <v>0</v>
      </c>
      <c r="DD31" s="135">
        <v>10.1241681</v>
      </c>
      <c r="DE31" s="135">
        <v>10.1241681</v>
      </c>
      <c r="DF31" s="136">
        <v>138.55840000000001</v>
      </c>
      <c r="DG31" s="136">
        <v>108.2157201</v>
      </c>
      <c r="DH31" s="136">
        <v>0</v>
      </c>
      <c r="DI31" s="136">
        <v>150.07409999999999</v>
      </c>
      <c r="DJ31" s="137">
        <v>654.42650000000003</v>
      </c>
      <c r="DK31" s="132">
        <v>25.5</v>
      </c>
      <c r="DL31" s="133">
        <v>-25.5</v>
      </c>
      <c r="DM31" s="134">
        <v>229.5</v>
      </c>
      <c r="DN31" s="135">
        <v>0</v>
      </c>
      <c r="DO31" s="135">
        <v>34.138123210000003</v>
      </c>
      <c r="DP31" s="135">
        <v>34.138123210000003</v>
      </c>
      <c r="DQ31" s="136">
        <v>138.55840000000001</v>
      </c>
      <c r="DR31" s="136">
        <v>114.6829007</v>
      </c>
      <c r="DS31" s="136">
        <v>0</v>
      </c>
      <c r="DT31" s="136">
        <v>158.9221</v>
      </c>
      <c r="DU31" s="137">
        <v>862.08150000000001</v>
      </c>
      <c r="DV31" s="132">
        <v>25.5</v>
      </c>
      <c r="DW31" s="133">
        <v>-25.5</v>
      </c>
      <c r="DX31" s="134">
        <v>229.5</v>
      </c>
      <c r="DY31" s="135">
        <v>0</v>
      </c>
      <c r="DZ31" s="135">
        <v>81.182828369999996</v>
      </c>
      <c r="EA31" s="135">
        <v>81.182828369999996</v>
      </c>
      <c r="EB31" s="136">
        <v>138.55840000000001</v>
      </c>
      <c r="EC31" s="136">
        <v>116.38213469999999</v>
      </c>
      <c r="ED31" s="136">
        <v>0</v>
      </c>
      <c r="EE31" s="136">
        <v>161.2619</v>
      </c>
      <c r="EF31" s="137">
        <v>1082.712</v>
      </c>
      <c r="EG31" s="132">
        <v>25.5</v>
      </c>
      <c r="EH31" s="133">
        <v>-25.5</v>
      </c>
      <c r="EI31" s="134">
        <v>229.5</v>
      </c>
      <c r="EJ31" s="135">
        <v>0</v>
      </c>
      <c r="EK31" s="135">
        <v>140.97187500000001</v>
      </c>
      <c r="EL31" s="135">
        <v>140.97187500000001</v>
      </c>
      <c r="EM31" s="136">
        <v>138.55840000000001</v>
      </c>
      <c r="EN31" s="136">
        <v>116.9152778</v>
      </c>
      <c r="EO31" s="136">
        <v>0</v>
      </c>
      <c r="EP31" s="136">
        <v>162.00450000000001</v>
      </c>
      <c r="EQ31" s="137">
        <v>1297.327</v>
      </c>
      <c r="ER31" s="132">
        <v>25.5</v>
      </c>
      <c r="ES31" s="133">
        <v>-25.5</v>
      </c>
      <c r="ET31" s="134">
        <v>229.5</v>
      </c>
      <c r="EU31" s="135">
        <v>0</v>
      </c>
      <c r="EV31" s="135">
        <v>209.48531890000001</v>
      </c>
      <c r="EW31" s="135">
        <v>209.48531890000001</v>
      </c>
      <c r="EX31" s="136">
        <v>138.55840000000001</v>
      </c>
      <c r="EY31" s="136">
        <v>117.1536074</v>
      </c>
      <c r="EZ31" s="136">
        <v>0</v>
      </c>
      <c r="FA31" s="136">
        <v>162.3321</v>
      </c>
      <c r="FB31" s="137">
        <v>1507.7829999999999</v>
      </c>
    </row>
    <row r="32" spans="16:158">
      <c r="P32" s="132">
        <v>27</v>
      </c>
      <c r="Q32" s="133">
        <v>-27</v>
      </c>
      <c r="R32" s="134">
        <v>243</v>
      </c>
      <c r="S32" s="135">
        <v>0</v>
      </c>
      <c r="T32" s="135">
        <v>5.7546200000000002E-3</v>
      </c>
      <c r="U32" s="135">
        <v>5.7546200000000002E-3</v>
      </c>
      <c r="V32" s="136">
        <v>146.95590000000001</v>
      </c>
      <c r="W32" s="136">
        <v>0.76231101099999998</v>
      </c>
      <c r="X32" s="136">
        <v>0</v>
      </c>
      <c r="Y32" s="136">
        <v>1.0432429999999999</v>
      </c>
      <c r="Z32" s="137">
        <v>1.598282</v>
      </c>
      <c r="AA32" s="132">
        <v>27</v>
      </c>
      <c r="AB32" s="133">
        <v>-27</v>
      </c>
      <c r="AC32" s="134">
        <v>243</v>
      </c>
      <c r="AD32" s="135">
        <v>0</v>
      </c>
      <c r="AE32" s="135">
        <v>3.3429799000000003E-2</v>
      </c>
      <c r="AF32" s="135">
        <v>3.3429799000000003E-2</v>
      </c>
      <c r="AG32" s="136">
        <v>146.95590000000001</v>
      </c>
      <c r="AH32" s="136">
        <v>4.294596705</v>
      </c>
      <c r="AI32" s="136">
        <v>0</v>
      </c>
      <c r="AJ32" s="136">
        <v>6.3008600000000001</v>
      </c>
      <c r="AK32" s="137">
        <v>9.0026250000000001</v>
      </c>
      <c r="AL32" s="132">
        <v>27</v>
      </c>
      <c r="AM32" s="133">
        <v>-27</v>
      </c>
      <c r="AN32" s="134">
        <v>243</v>
      </c>
      <c r="AO32" s="135">
        <v>0</v>
      </c>
      <c r="AP32" s="135">
        <v>9.7948741000000006E-2</v>
      </c>
      <c r="AQ32" s="135">
        <v>9.7948741000000006E-2</v>
      </c>
      <c r="AR32" s="136">
        <v>146.95590000000001</v>
      </c>
      <c r="AS32" s="136">
        <v>11.75493372</v>
      </c>
      <c r="AT32" s="136">
        <v>0</v>
      </c>
      <c r="AU32" s="136">
        <v>17.597660000000001</v>
      </c>
      <c r="AV32" s="137">
        <v>25.20373</v>
      </c>
      <c r="AW32" s="132">
        <v>27</v>
      </c>
      <c r="AX32" s="133">
        <v>-27</v>
      </c>
      <c r="AY32" s="134">
        <v>243</v>
      </c>
      <c r="AZ32" s="135">
        <v>0</v>
      </c>
      <c r="BA32" s="135">
        <v>0.22703110800000001</v>
      </c>
      <c r="BB32" s="135">
        <v>0.22703110800000001</v>
      </c>
      <c r="BC32" s="136">
        <v>146.95590000000001</v>
      </c>
      <c r="BD32" s="136">
        <v>24.076010620000002</v>
      </c>
      <c r="BE32" s="136">
        <v>0</v>
      </c>
      <c r="BF32" s="136">
        <v>36.154440000000001</v>
      </c>
      <c r="BG32" s="137">
        <v>54.22504</v>
      </c>
      <c r="BH32" s="132">
        <v>27</v>
      </c>
      <c r="BI32" s="133">
        <v>-27</v>
      </c>
      <c r="BJ32" s="134">
        <v>243</v>
      </c>
      <c r="BK32" s="135">
        <v>0</v>
      </c>
      <c r="BL32" s="135">
        <v>0.46428720800000001</v>
      </c>
      <c r="BM32" s="135">
        <v>0.46428720800000001</v>
      </c>
      <c r="BN32" s="136">
        <v>146.95590000000001</v>
      </c>
      <c r="BO32" s="136">
        <v>40.561707980000001</v>
      </c>
      <c r="BP32" s="136">
        <v>0</v>
      </c>
      <c r="BQ32" s="136">
        <v>60.659469999999999</v>
      </c>
      <c r="BR32" s="137">
        <v>98.907039999999995</v>
      </c>
      <c r="BS32" s="132">
        <v>27</v>
      </c>
      <c r="BT32" s="133">
        <v>-27</v>
      </c>
      <c r="BU32" s="134">
        <v>243</v>
      </c>
      <c r="BV32" s="135">
        <v>0</v>
      </c>
      <c r="BW32" s="135">
        <v>0.89796936199999999</v>
      </c>
      <c r="BX32" s="135">
        <v>0.89796936199999999</v>
      </c>
      <c r="BY32" s="136">
        <v>146.95590000000001</v>
      </c>
      <c r="BZ32" s="136">
        <v>59.339510699999998</v>
      </c>
      <c r="CA32" s="136">
        <v>0</v>
      </c>
      <c r="CB32" s="136">
        <v>88.185199999999995</v>
      </c>
      <c r="CC32" s="137">
        <v>161.54939999999999</v>
      </c>
      <c r="CD32" s="132">
        <v>27</v>
      </c>
      <c r="CE32" s="133">
        <v>-27</v>
      </c>
      <c r="CF32" s="134">
        <v>243</v>
      </c>
      <c r="CG32" s="135">
        <v>0</v>
      </c>
      <c r="CH32" s="135">
        <v>1.760534837</v>
      </c>
      <c r="CI32" s="135">
        <v>1.760534837</v>
      </c>
      <c r="CJ32" s="136">
        <v>146.95590000000001</v>
      </c>
      <c r="CK32" s="136">
        <v>78.369481769999993</v>
      </c>
      <c r="CL32" s="136">
        <v>0</v>
      </c>
      <c r="CM32" s="136">
        <v>115.6091</v>
      </c>
      <c r="CN32" s="137">
        <v>245.57419999999999</v>
      </c>
      <c r="CO32" s="132">
        <v>27</v>
      </c>
      <c r="CP32" s="133">
        <v>-27</v>
      </c>
      <c r="CQ32" s="134">
        <v>243</v>
      </c>
      <c r="CR32" s="135">
        <v>0</v>
      </c>
      <c r="CS32" s="135">
        <v>3.6865890499999998</v>
      </c>
      <c r="CT32" s="135">
        <v>3.6865890499999998</v>
      </c>
      <c r="CU32" s="136">
        <v>146.95590000000001</v>
      </c>
      <c r="CV32" s="136">
        <v>94.927088080000004</v>
      </c>
      <c r="CW32" s="136">
        <v>0</v>
      </c>
      <c r="CX32" s="136">
        <v>139.80500000000001</v>
      </c>
      <c r="CY32" s="137">
        <v>352.66359999999997</v>
      </c>
      <c r="CZ32" s="132">
        <v>27</v>
      </c>
      <c r="DA32" s="133">
        <v>-27</v>
      </c>
      <c r="DB32" s="134">
        <v>243</v>
      </c>
      <c r="DC32" s="135">
        <v>0</v>
      </c>
      <c r="DD32" s="135">
        <v>9.8636888700000007</v>
      </c>
      <c r="DE32" s="135">
        <v>9.8636888700000007</v>
      </c>
      <c r="DF32" s="136">
        <v>146.95590000000001</v>
      </c>
      <c r="DG32" s="136">
        <v>107.98710869999999</v>
      </c>
      <c r="DH32" s="136">
        <v>0</v>
      </c>
      <c r="DI32" s="136">
        <v>158.8058</v>
      </c>
      <c r="DJ32" s="137">
        <v>495.62079999999997</v>
      </c>
      <c r="DK32" s="132">
        <v>27</v>
      </c>
      <c r="DL32" s="133">
        <v>-27</v>
      </c>
      <c r="DM32" s="134">
        <v>243</v>
      </c>
      <c r="DN32" s="135">
        <v>0</v>
      </c>
      <c r="DO32" s="135">
        <v>33.795102649999997</v>
      </c>
      <c r="DP32" s="135">
        <v>33.795102649999997</v>
      </c>
      <c r="DQ32" s="136">
        <v>146.95590000000001</v>
      </c>
      <c r="DR32" s="136">
        <v>114.65358000000001</v>
      </c>
      <c r="DS32" s="136">
        <v>0</v>
      </c>
      <c r="DT32" s="136">
        <v>168.50720000000001</v>
      </c>
      <c r="DU32" s="137">
        <v>693.57439999999997</v>
      </c>
      <c r="DV32" s="132">
        <v>27</v>
      </c>
      <c r="DW32" s="133">
        <v>-27</v>
      </c>
      <c r="DX32" s="134">
        <v>243</v>
      </c>
      <c r="DY32" s="135">
        <v>0</v>
      </c>
      <c r="DZ32" s="135">
        <v>80.752029390000004</v>
      </c>
      <c r="EA32" s="135">
        <v>80.752029390000004</v>
      </c>
      <c r="EB32" s="136">
        <v>146.95590000000001</v>
      </c>
      <c r="EC32" s="136">
        <v>116.37545950000001</v>
      </c>
      <c r="ED32" s="136">
        <v>0</v>
      </c>
      <c r="EE32" s="136">
        <v>171.0247</v>
      </c>
      <c r="EF32" s="137">
        <v>911.68679999999995</v>
      </c>
      <c r="EG32" s="132">
        <v>27</v>
      </c>
      <c r="EH32" s="133">
        <v>-27</v>
      </c>
      <c r="EI32" s="134">
        <v>243</v>
      </c>
      <c r="EJ32" s="135">
        <v>0</v>
      </c>
      <c r="EK32" s="135">
        <v>140.45570570000001</v>
      </c>
      <c r="EL32" s="135">
        <v>140.45570570000001</v>
      </c>
      <c r="EM32" s="136">
        <v>146.95590000000001</v>
      </c>
      <c r="EN32" s="136">
        <v>116.9126053</v>
      </c>
      <c r="EO32" s="136">
        <v>0</v>
      </c>
      <c r="EP32" s="136">
        <v>171.81880000000001</v>
      </c>
      <c r="EQ32" s="137">
        <v>1125.509</v>
      </c>
      <c r="ER32" s="132">
        <v>27</v>
      </c>
      <c r="ES32" s="133">
        <v>-27</v>
      </c>
      <c r="ET32" s="134">
        <v>243</v>
      </c>
      <c r="EU32" s="135">
        <v>0</v>
      </c>
      <c r="EV32" s="135">
        <v>208.8854097</v>
      </c>
      <c r="EW32" s="135">
        <v>208.8854097</v>
      </c>
      <c r="EX32" s="136">
        <v>146.95590000000001</v>
      </c>
      <c r="EY32" s="136">
        <v>117.15219620000001</v>
      </c>
      <c r="EZ32" s="136">
        <v>0</v>
      </c>
      <c r="FA32" s="136">
        <v>172.16849999999999</v>
      </c>
      <c r="FB32" s="137">
        <v>1335.614</v>
      </c>
    </row>
    <row r="33" spans="16:158">
      <c r="P33" s="132">
        <v>28</v>
      </c>
      <c r="Q33" s="133">
        <v>-28</v>
      </c>
      <c r="R33" s="134">
        <v>252</v>
      </c>
      <c r="S33" s="135">
        <v>0</v>
      </c>
      <c r="T33" s="135">
        <v>5.2503419999999999E-3</v>
      </c>
      <c r="U33" s="135">
        <v>5.2503419999999999E-3</v>
      </c>
      <c r="V33" s="136">
        <v>102.63590000000001</v>
      </c>
      <c r="W33" s="136">
        <v>0.69590468900000002</v>
      </c>
      <c r="X33" s="136">
        <v>0</v>
      </c>
      <c r="Y33" s="136">
        <v>0.6290983</v>
      </c>
      <c r="Z33" s="137">
        <v>0.96918340000000003</v>
      </c>
      <c r="AA33" s="132">
        <v>28</v>
      </c>
      <c r="AB33" s="133">
        <v>-28</v>
      </c>
      <c r="AC33" s="134">
        <v>252</v>
      </c>
      <c r="AD33" s="135">
        <v>0</v>
      </c>
      <c r="AE33" s="135">
        <v>3.0809390999999998E-2</v>
      </c>
      <c r="AF33" s="135">
        <v>3.0809390999999998E-2</v>
      </c>
      <c r="AG33" s="136">
        <v>102.63590000000001</v>
      </c>
      <c r="AH33" s="136">
        <v>3.9693207479999999</v>
      </c>
      <c r="AI33" s="136">
        <v>0</v>
      </c>
      <c r="AJ33" s="136">
        <v>3.864598</v>
      </c>
      <c r="AK33" s="137">
        <v>5.1380270000000001</v>
      </c>
      <c r="AL33" s="132">
        <v>28</v>
      </c>
      <c r="AM33" s="133">
        <v>-28</v>
      </c>
      <c r="AN33" s="134">
        <v>252</v>
      </c>
      <c r="AO33" s="135">
        <v>0</v>
      </c>
      <c r="AP33" s="135">
        <v>9.0850988999999993E-2</v>
      </c>
      <c r="AQ33" s="135">
        <v>9.0850988999999993E-2</v>
      </c>
      <c r="AR33" s="136">
        <v>102.63590000000001</v>
      </c>
      <c r="AS33" s="136">
        <v>10.98264329</v>
      </c>
      <c r="AT33" s="136">
        <v>0</v>
      </c>
      <c r="AU33" s="136">
        <v>10.99034</v>
      </c>
      <c r="AV33" s="137">
        <v>14.21339</v>
      </c>
      <c r="AW33" s="132">
        <v>28</v>
      </c>
      <c r="AX33" s="133">
        <v>-28</v>
      </c>
      <c r="AY33" s="134">
        <v>252</v>
      </c>
      <c r="AZ33" s="135">
        <v>0</v>
      </c>
      <c r="BA33" s="135">
        <v>0.212062944</v>
      </c>
      <c r="BB33" s="135">
        <v>0.212062944</v>
      </c>
      <c r="BC33" s="136">
        <v>102.63590000000001</v>
      </c>
      <c r="BD33" s="136">
        <v>22.796253190000002</v>
      </c>
      <c r="BE33" s="136">
        <v>0</v>
      </c>
      <c r="BF33" s="136">
        <v>23.11402</v>
      </c>
      <c r="BG33" s="137">
        <v>31.11101</v>
      </c>
      <c r="BH33" s="132">
        <v>28</v>
      </c>
      <c r="BI33" s="133">
        <v>-28</v>
      </c>
      <c r="BJ33" s="134">
        <v>252</v>
      </c>
      <c r="BK33" s="135">
        <v>0</v>
      </c>
      <c r="BL33" s="135">
        <v>0.437376443</v>
      </c>
      <c r="BM33" s="135">
        <v>0.437376443</v>
      </c>
      <c r="BN33" s="136">
        <v>102.63590000000001</v>
      </c>
      <c r="BO33" s="136">
        <v>38.989851049999999</v>
      </c>
      <c r="BP33" s="136">
        <v>0</v>
      </c>
      <c r="BQ33" s="136">
        <v>39.799979999999998</v>
      </c>
      <c r="BR33" s="137">
        <v>59.107059999999997</v>
      </c>
      <c r="BS33" s="132">
        <v>28</v>
      </c>
      <c r="BT33" s="133">
        <v>-28</v>
      </c>
      <c r="BU33" s="134">
        <v>252</v>
      </c>
      <c r="BV33" s="135">
        <v>0</v>
      </c>
      <c r="BW33" s="135">
        <v>0.85447852899999999</v>
      </c>
      <c r="BX33" s="135">
        <v>0.85447852899999999</v>
      </c>
      <c r="BY33" s="136">
        <v>102.63590000000001</v>
      </c>
      <c r="BZ33" s="136">
        <v>57.879470439999999</v>
      </c>
      <c r="CA33" s="136">
        <v>0</v>
      </c>
      <c r="CB33" s="136">
        <v>59.270910000000001</v>
      </c>
      <c r="CC33" s="137">
        <v>102.2784</v>
      </c>
      <c r="CD33" s="132">
        <v>28</v>
      </c>
      <c r="CE33" s="133">
        <v>-28</v>
      </c>
      <c r="CF33" s="134">
        <v>252</v>
      </c>
      <c r="CG33" s="135">
        <v>0</v>
      </c>
      <c r="CH33" s="135">
        <v>1.694796615</v>
      </c>
      <c r="CI33" s="135">
        <v>1.694796615</v>
      </c>
      <c r="CJ33" s="136">
        <v>102.63590000000001</v>
      </c>
      <c r="CK33" s="136">
        <v>77.367584890000003</v>
      </c>
      <c r="CL33" s="136">
        <v>0</v>
      </c>
      <c r="CM33" s="136">
        <v>79.194389999999999</v>
      </c>
      <c r="CN33" s="137">
        <v>166.37979999999999</v>
      </c>
      <c r="CO33" s="132">
        <v>28</v>
      </c>
      <c r="CP33" s="133">
        <v>-28</v>
      </c>
      <c r="CQ33" s="134">
        <v>252</v>
      </c>
      <c r="CR33" s="135">
        <v>0</v>
      </c>
      <c r="CS33" s="135">
        <v>3.5927850239999999</v>
      </c>
      <c r="CT33" s="135">
        <v>3.5927850239999999</v>
      </c>
      <c r="CU33" s="136">
        <v>102.63590000000001</v>
      </c>
      <c r="CV33" s="136">
        <v>94.45085143</v>
      </c>
      <c r="CW33" s="136">
        <v>0</v>
      </c>
      <c r="CX33" s="136">
        <v>96.918490000000006</v>
      </c>
      <c r="CY33" s="137">
        <v>255.74510000000001</v>
      </c>
      <c r="CZ33" s="132">
        <v>28</v>
      </c>
      <c r="DA33" s="133">
        <v>-28</v>
      </c>
      <c r="DB33" s="134">
        <v>252</v>
      </c>
      <c r="DC33" s="135">
        <v>0</v>
      </c>
      <c r="DD33" s="135">
        <v>9.7321753389999994</v>
      </c>
      <c r="DE33" s="135">
        <v>9.7321753389999994</v>
      </c>
      <c r="DF33" s="136">
        <v>102.63590000000001</v>
      </c>
      <c r="DG33" s="136">
        <v>107.8674223</v>
      </c>
      <c r="DH33" s="136">
        <v>0</v>
      </c>
      <c r="DI33" s="136">
        <v>110.7333</v>
      </c>
      <c r="DJ33" s="137">
        <v>384.88749999999999</v>
      </c>
      <c r="DK33" s="132">
        <v>28</v>
      </c>
      <c r="DL33" s="133">
        <v>-28</v>
      </c>
      <c r="DM33" s="134">
        <v>252</v>
      </c>
      <c r="DN33" s="135">
        <v>0</v>
      </c>
      <c r="DO33" s="135">
        <v>33.611121410000003</v>
      </c>
      <c r="DP33" s="135">
        <v>33.611121410000003</v>
      </c>
      <c r="DQ33" s="136">
        <v>102.63590000000001</v>
      </c>
      <c r="DR33" s="136">
        <v>114.63761340000001</v>
      </c>
      <c r="DS33" s="136">
        <v>0</v>
      </c>
      <c r="DT33" s="136">
        <v>117.6644</v>
      </c>
      <c r="DU33" s="137">
        <v>575.91</v>
      </c>
      <c r="DV33" s="132">
        <v>28</v>
      </c>
      <c r="DW33" s="133">
        <v>-28</v>
      </c>
      <c r="DX33" s="134">
        <v>252</v>
      </c>
      <c r="DY33" s="135">
        <v>0</v>
      </c>
      <c r="DZ33" s="135">
        <v>80.510195999999993</v>
      </c>
      <c r="EA33" s="135">
        <v>80.510195999999993</v>
      </c>
      <c r="EB33" s="136">
        <v>102.63590000000001</v>
      </c>
      <c r="EC33" s="136">
        <v>116.37168130000001</v>
      </c>
      <c r="ED33" s="136">
        <v>0</v>
      </c>
      <c r="EE33" s="136">
        <v>119.4406</v>
      </c>
      <c r="EF33" s="137">
        <v>792.24620000000004</v>
      </c>
      <c r="EG33" s="132">
        <v>28</v>
      </c>
      <c r="EH33" s="133">
        <v>-28</v>
      </c>
      <c r="EI33" s="134">
        <v>252</v>
      </c>
      <c r="EJ33" s="135">
        <v>0</v>
      </c>
      <c r="EK33" s="135">
        <v>140.1571673</v>
      </c>
      <c r="EL33" s="135">
        <v>140.1571673</v>
      </c>
      <c r="EM33" s="136">
        <v>102.63590000000001</v>
      </c>
      <c r="EN33" s="136">
        <v>116.9110507</v>
      </c>
      <c r="EO33" s="136">
        <v>0</v>
      </c>
      <c r="EP33" s="136">
        <v>119.9983</v>
      </c>
      <c r="EQ33" s="137">
        <v>1005.51</v>
      </c>
      <c r="ER33" s="132">
        <v>28</v>
      </c>
      <c r="ES33" s="133">
        <v>-28</v>
      </c>
      <c r="ET33" s="134">
        <v>252</v>
      </c>
      <c r="EU33" s="135">
        <v>0</v>
      </c>
      <c r="EV33" s="135">
        <v>208.531138</v>
      </c>
      <c r="EW33" s="135">
        <v>208.531138</v>
      </c>
      <c r="EX33" s="136">
        <v>102.63590000000001</v>
      </c>
      <c r="EY33" s="136">
        <v>117.151359</v>
      </c>
      <c r="EZ33" s="136">
        <v>0</v>
      </c>
      <c r="FA33" s="136">
        <v>120.24339999999999</v>
      </c>
      <c r="FB33" s="137">
        <v>1215.3710000000001</v>
      </c>
    </row>
    <row r="34" spans="16:158">
      <c r="P34" s="132">
        <v>28.001000000000001</v>
      </c>
      <c r="Q34" s="133">
        <v>-28.001000000000001</v>
      </c>
      <c r="R34" s="134">
        <v>252.011</v>
      </c>
      <c r="S34" s="135">
        <v>0</v>
      </c>
      <c r="T34" s="135">
        <v>5.2500359999999996E-3</v>
      </c>
      <c r="U34" s="135">
        <v>5.2500359999999996E-3</v>
      </c>
      <c r="V34" s="136">
        <v>0.10925</v>
      </c>
      <c r="W34" s="136">
        <v>0.299418195</v>
      </c>
      <c r="X34" s="136">
        <v>0.82192956399999995</v>
      </c>
      <c r="Y34" s="136">
        <v>4.5709199999999998E-4</v>
      </c>
      <c r="Z34" s="137">
        <v>0.96872639999999999</v>
      </c>
      <c r="AA34" s="132">
        <v>28.001000000000001</v>
      </c>
      <c r="AB34" s="133">
        <v>-28.001000000000001</v>
      </c>
      <c r="AC34" s="134">
        <v>252.011</v>
      </c>
      <c r="AD34" s="135">
        <v>0</v>
      </c>
      <c r="AE34" s="135">
        <v>3.0807894999999998E-2</v>
      </c>
      <c r="AF34" s="135">
        <v>3.0807894999999998E-2</v>
      </c>
      <c r="AG34" s="136">
        <v>0.10925</v>
      </c>
      <c r="AH34" s="136">
        <v>1.7405343280000001</v>
      </c>
      <c r="AI34" s="136">
        <v>2.836510627</v>
      </c>
      <c r="AJ34" s="136">
        <v>2.8427729999999998E-3</v>
      </c>
      <c r="AK34" s="137">
        <v>5.1351849999999999</v>
      </c>
      <c r="AL34" s="132">
        <v>28.001000000000001</v>
      </c>
      <c r="AM34" s="133">
        <v>-28.001000000000001</v>
      </c>
      <c r="AN34" s="134">
        <v>252.011</v>
      </c>
      <c r="AO34" s="135">
        <v>0</v>
      </c>
      <c r="AP34" s="135">
        <v>9.0846986000000005E-2</v>
      </c>
      <c r="AQ34" s="135">
        <v>9.0846986000000005E-2</v>
      </c>
      <c r="AR34" s="136">
        <v>0.10925</v>
      </c>
      <c r="AS34" s="136">
        <v>5.0218047429999997</v>
      </c>
      <c r="AT34" s="136">
        <v>6.046977643</v>
      </c>
      <c r="AU34" s="136">
        <v>8.2343750000000004E-3</v>
      </c>
      <c r="AV34" s="137">
        <v>14.205159999999999</v>
      </c>
      <c r="AW34" s="132">
        <v>28.001000000000001</v>
      </c>
      <c r="AX34" s="133">
        <v>-28.001000000000001</v>
      </c>
      <c r="AY34" s="134">
        <v>252.011</v>
      </c>
      <c r="AZ34" s="135">
        <v>0</v>
      </c>
      <c r="BA34" s="135">
        <v>0.212054356</v>
      </c>
      <c r="BB34" s="135">
        <v>0.212054356</v>
      </c>
      <c r="BC34" s="136">
        <v>0.10925</v>
      </c>
      <c r="BD34" s="136">
        <v>11.23267227</v>
      </c>
      <c r="BE34" s="136">
        <v>10.945460430000001</v>
      </c>
      <c r="BF34" s="136">
        <v>1.7861330000000002E-2</v>
      </c>
      <c r="BG34" s="137">
        <v>31.093150000000001</v>
      </c>
      <c r="BH34" s="132">
        <v>28.001000000000001</v>
      </c>
      <c r="BI34" s="133">
        <v>-28.001000000000001</v>
      </c>
      <c r="BJ34" s="134">
        <v>252.011</v>
      </c>
      <c r="BK34" s="135">
        <v>0</v>
      </c>
      <c r="BL34" s="135">
        <v>0.43736036099999998</v>
      </c>
      <c r="BM34" s="135">
        <v>0.43736036099999998</v>
      </c>
      <c r="BN34" s="136">
        <v>0.10925</v>
      </c>
      <c r="BO34" s="136">
        <v>21.499471580000002</v>
      </c>
      <c r="BP34" s="136">
        <v>18.168061460000001</v>
      </c>
      <c r="BQ34" s="136">
        <v>3.2214840000000002E-2</v>
      </c>
      <c r="BR34" s="137">
        <v>59.074849999999998</v>
      </c>
      <c r="BS34" s="132">
        <v>28.001000000000001</v>
      </c>
      <c r="BT34" s="133">
        <v>-28.001000000000001</v>
      </c>
      <c r="BU34" s="134">
        <v>252.011</v>
      </c>
      <c r="BV34" s="135">
        <v>0</v>
      </c>
      <c r="BW34" s="135">
        <v>0.85445099400000002</v>
      </c>
      <c r="BX34" s="135">
        <v>0.85445099400000002</v>
      </c>
      <c r="BY34" s="136">
        <v>0.10925</v>
      </c>
      <c r="BZ34" s="136">
        <v>37.063135870000004</v>
      </c>
      <c r="CA34" s="136">
        <v>29.033674829999999</v>
      </c>
      <c r="CB34" s="136">
        <v>5.109375E-2</v>
      </c>
      <c r="CC34" s="137">
        <v>102.2273</v>
      </c>
      <c r="CD34" s="132">
        <v>28.001000000000001</v>
      </c>
      <c r="CE34" s="133">
        <v>-28.001000000000001</v>
      </c>
      <c r="CF34" s="134">
        <v>252.011</v>
      </c>
      <c r="CG34" s="135">
        <v>0</v>
      </c>
      <c r="CH34" s="135">
        <v>1.6947520760000001</v>
      </c>
      <c r="CI34" s="135">
        <v>1.6947520760000001</v>
      </c>
      <c r="CJ34" s="136">
        <v>0.10925</v>
      </c>
      <c r="CK34" s="136">
        <v>59.431852399999997</v>
      </c>
      <c r="CL34" s="136">
        <v>46.89162889</v>
      </c>
      <c r="CM34" s="136">
        <v>7.4046870000000001E-2</v>
      </c>
      <c r="CN34" s="137">
        <v>166.3058</v>
      </c>
      <c r="CO34" s="132">
        <v>28.001000000000001</v>
      </c>
      <c r="CP34" s="133">
        <v>-28.001000000000001</v>
      </c>
      <c r="CQ34" s="134">
        <v>252.011</v>
      </c>
      <c r="CR34" s="135">
        <v>0</v>
      </c>
      <c r="CS34" s="135">
        <v>3.5927169999999999</v>
      </c>
      <c r="CT34" s="135">
        <v>3.5927169999999999</v>
      </c>
      <c r="CU34" s="136">
        <v>0.10925</v>
      </c>
      <c r="CV34" s="136">
        <v>87.943280950000002</v>
      </c>
      <c r="CW34" s="136">
        <v>79.344550330000004</v>
      </c>
      <c r="CX34" s="136">
        <v>9.9343749999999995E-2</v>
      </c>
      <c r="CY34" s="137">
        <v>255.64580000000001</v>
      </c>
      <c r="CZ34" s="132">
        <v>28.001000000000001</v>
      </c>
      <c r="DA34" s="133">
        <v>-28.001000000000001</v>
      </c>
      <c r="DB34" s="134">
        <v>252.011</v>
      </c>
      <c r="DC34" s="135">
        <v>0</v>
      </c>
      <c r="DD34" s="135">
        <v>9.7320732089999993</v>
      </c>
      <c r="DE34" s="135">
        <v>9.7320732089999993</v>
      </c>
      <c r="DF34" s="136">
        <v>0.10925</v>
      </c>
      <c r="DG34" s="136">
        <v>120.5083814</v>
      </c>
      <c r="DH34" s="136">
        <v>159.3913518</v>
      </c>
      <c r="DI34" s="136">
        <v>0.1247187</v>
      </c>
      <c r="DJ34" s="137">
        <v>384.76280000000003</v>
      </c>
      <c r="DK34" s="132">
        <v>28.001000000000001</v>
      </c>
      <c r="DL34" s="133">
        <v>-28.001000000000001</v>
      </c>
      <c r="DM34" s="134">
        <v>252.011</v>
      </c>
      <c r="DN34" s="135">
        <v>0</v>
      </c>
      <c r="DO34" s="135">
        <v>33.610968640000003</v>
      </c>
      <c r="DP34" s="135">
        <v>33.610968640000003</v>
      </c>
      <c r="DQ34" s="136">
        <v>0.10925</v>
      </c>
      <c r="DR34" s="136">
        <v>142.43668270000001</v>
      </c>
      <c r="DS34" s="136">
        <v>379.54014310000002</v>
      </c>
      <c r="DT34" s="136">
        <v>0.14043749999999999</v>
      </c>
      <c r="DU34" s="137">
        <v>575.76959999999997</v>
      </c>
      <c r="DV34" s="132">
        <v>28.001000000000001</v>
      </c>
      <c r="DW34" s="133">
        <v>-28.001000000000001</v>
      </c>
      <c r="DX34" s="134">
        <v>252.011</v>
      </c>
      <c r="DY34" s="135">
        <v>0</v>
      </c>
      <c r="DZ34" s="135">
        <v>80.509985850000007</v>
      </c>
      <c r="EA34" s="135">
        <v>80.509985850000007</v>
      </c>
      <c r="EB34" s="136">
        <v>0.10925</v>
      </c>
      <c r="EC34" s="136">
        <v>148.86791149999999</v>
      </c>
      <c r="ED34" s="136">
        <v>699.54526639999995</v>
      </c>
      <c r="EE34" s="136">
        <v>0.144875</v>
      </c>
      <c r="EF34" s="137">
        <v>792.10130000000004</v>
      </c>
      <c r="EG34" s="132">
        <v>28.001000000000001</v>
      </c>
      <c r="EH34" s="133">
        <v>-28.001000000000001</v>
      </c>
      <c r="EI34" s="134">
        <v>252.011</v>
      </c>
      <c r="EJ34" s="135">
        <v>0</v>
      </c>
      <c r="EK34" s="135">
        <v>140.1569006</v>
      </c>
      <c r="EL34" s="135">
        <v>140.1569006</v>
      </c>
      <c r="EM34" s="136">
        <v>0.10925</v>
      </c>
      <c r="EN34" s="136">
        <v>150.9465845</v>
      </c>
      <c r="EO34" s="136">
        <v>1031.2195469999999</v>
      </c>
      <c r="EP34" s="136">
        <v>0.14631250000000001</v>
      </c>
      <c r="EQ34" s="137">
        <v>1005.364</v>
      </c>
      <c r="ER34" s="132">
        <v>28.001000000000001</v>
      </c>
      <c r="ES34" s="133">
        <v>-28.001000000000001</v>
      </c>
      <c r="ET34" s="134">
        <v>252.011</v>
      </c>
      <c r="EU34" s="135">
        <v>0</v>
      </c>
      <c r="EV34" s="135">
        <v>208.53081560000001</v>
      </c>
      <c r="EW34" s="135">
        <v>208.53081560000001</v>
      </c>
      <c r="EX34" s="136">
        <v>0.10925</v>
      </c>
      <c r="EY34" s="136">
        <v>151.88518869999999</v>
      </c>
      <c r="EZ34" s="136">
        <v>1361.8841520000001</v>
      </c>
      <c r="FA34" s="136">
        <v>0.14699999999999999</v>
      </c>
      <c r="FB34" s="137">
        <v>1215.2239999999999</v>
      </c>
    </row>
    <row r="35" spans="16:158">
      <c r="P35" s="132">
        <v>28.5</v>
      </c>
      <c r="Q35" s="133">
        <v>-28.5</v>
      </c>
      <c r="R35" s="134">
        <v>257.5</v>
      </c>
      <c r="S35" s="135">
        <v>0</v>
      </c>
      <c r="T35" s="135">
        <v>5.0975120000000002E-3</v>
      </c>
      <c r="U35" s="135">
        <v>5.0975120000000002E-3</v>
      </c>
      <c r="V35" s="136">
        <v>57.509120000000003</v>
      </c>
      <c r="W35" s="136">
        <v>0.29073595699999999</v>
      </c>
      <c r="X35" s="136">
        <v>0.80514074099999999</v>
      </c>
      <c r="Y35" s="136">
        <v>0.14265920000000001</v>
      </c>
      <c r="Z35" s="137">
        <v>0.82606710000000005</v>
      </c>
      <c r="AA35" s="132">
        <v>28.5</v>
      </c>
      <c r="AB35" s="133">
        <v>-28.5</v>
      </c>
      <c r="AC35" s="134">
        <v>257.5</v>
      </c>
      <c r="AD35" s="135">
        <v>0</v>
      </c>
      <c r="AE35" s="135">
        <v>3.0062011E-2</v>
      </c>
      <c r="AF35" s="135">
        <v>3.0062011E-2</v>
      </c>
      <c r="AG35" s="136">
        <v>57.509120000000003</v>
      </c>
      <c r="AH35" s="136">
        <v>1.69885993</v>
      </c>
      <c r="AI35" s="136">
        <v>2.7882622559999999</v>
      </c>
      <c r="AJ35" s="136">
        <v>0.90123439999999999</v>
      </c>
      <c r="AK35" s="137">
        <v>4.2339500000000001</v>
      </c>
      <c r="AL35" s="132">
        <v>28.5</v>
      </c>
      <c r="AM35" s="133">
        <v>-28.5</v>
      </c>
      <c r="AN35" s="134">
        <v>257.5</v>
      </c>
      <c r="AO35" s="135">
        <v>0</v>
      </c>
      <c r="AP35" s="135">
        <v>8.8850743999999995E-2</v>
      </c>
      <c r="AQ35" s="135">
        <v>8.8850743999999995E-2</v>
      </c>
      <c r="AR35" s="136">
        <v>57.509120000000003</v>
      </c>
      <c r="AS35" s="136">
        <v>4.9149825439999999</v>
      </c>
      <c r="AT35" s="136">
        <v>5.9536560810000001</v>
      </c>
      <c r="AU35" s="136">
        <v>2.691227</v>
      </c>
      <c r="AV35" s="137">
        <v>11.51393</v>
      </c>
      <c r="AW35" s="132">
        <v>28.5</v>
      </c>
      <c r="AX35" s="133">
        <v>-28.5</v>
      </c>
      <c r="AY35" s="134">
        <v>257.5</v>
      </c>
      <c r="AZ35" s="135">
        <v>0</v>
      </c>
      <c r="BA35" s="135">
        <v>0.20777143300000001</v>
      </c>
      <c r="BB35" s="135">
        <v>0.20777143300000001</v>
      </c>
      <c r="BC35" s="136">
        <v>57.509120000000003</v>
      </c>
      <c r="BD35" s="136">
        <v>11.022056449999999</v>
      </c>
      <c r="BE35" s="136">
        <v>10.790239420000001</v>
      </c>
      <c r="BF35" s="136">
        <v>6.1492110000000002</v>
      </c>
      <c r="BG35" s="137">
        <v>24.943940000000001</v>
      </c>
      <c r="BH35" s="132">
        <v>28.5</v>
      </c>
      <c r="BI35" s="133">
        <v>-28.5</v>
      </c>
      <c r="BJ35" s="134">
        <v>257.5</v>
      </c>
      <c r="BK35" s="135">
        <v>0</v>
      </c>
      <c r="BL35" s="135">
        <v>0.42933979999999999</v>
      </c>
      <c r="BM35" s="135">
        <v>0.42933979999999999</v>
      </c>
      <c r="BN35" s="136">
        <v>57.509120000000003</v>
      </c>
      <c r="BO35" s="136">
        <v>21.159428519999999</v>
      </c>
      <c r="BP35" s="136">
        <v>17.934191460000001</v>
      </c>
      <c r="BQ35" s="136">
        <v>11.958629999999999</v>
      </c>
      <c r="BR35" s="137">
        <v>47.116219999999998</v>
      </c>
      <c r="BS35" s="132">
        <v>28.5</v>
      </c>
      <c r="BT35" s="133">
        <v>-28.5</v>
      </c>
      <c r="BU35" s="134">
        <v>257.5</v>
      </c>
      <c r="BV35" s="135">
        <v>0</v>
      </c>
      <c r="BW35" s="135">
        <v>0.84071813399999995</v>
      </c>
      <c r="BX35" s="135">
        <v>0.84071813399999995</v>
      </c>
      <c r="BY35" s="136">
        <v>57.509120000000003</v>
      </c>
      <c r="BZ35" s="136">
        <v>36.609200649999998</v>
      </c>
      <c r="CA35" s="136">
        <v>28.706238419999998</v>
      </c>
      <c r="CB35" s="136">
        <v>20.87304</v>
      </c>
      <c r="CC35" s="137">
        <v>81.354309999999998</v>
      </c>
      <c r="CD35" s="132">
        <v>28.5</v>
      </c>
      <c r="CE35" s="133">
        <v>-28.5</v>
      </c>
      <c r="CF35" s="134">
        <v>257.5</v>
      </c>
      <c r="CG35" s="135">
        <v>0</v>
      </c>
      <c r="CH35" s="135">
        <v>1.672537234</v>
      </c>
      <c r="CI35" s="135">
        <v>1.672537234</v>
      </c>
      <c r="CJ35" s="136">
        <v>57.509120000000003</v>
      </c>
      <c r="CK35" s="136">
        <v>58.951331600000003</v>
      </c>
      <c r="CL35" s="136">
        <v>46.460518620000002</v>
      </c>
      <c r="CM35" s="136">
        <v>33.731059999999999</v>
      </c>
      <c r="CN35" s="137">
        <v>132.57470000000001</v>
      </c>
      <c r="CO35" s="132">
        <v>28.5</v>
      </c>
      <c r="CP35" s="133">
        <v>-28.5</v>
      </c>
      <c r="CQ35" s="134">
        <v>257.5</v>
      </c>
      <c r="CR35" s="135">
        <v>0</v>
      </c>
      <c r="CS35" s="135">
        <v>3.5587857380000001</v>
      </c>
      <c r="CT35" s="135">
        <v>3.5587857380000001</v>
      </c>
      <c r="CU35" s="136">
        <v>57.509120000000003</v>
      </c>
      <c r="CV35" s="136">
        <v>87.585556710000006</v>
      </c>
      <c r="CW35" s="136">
        <v>78.819247799999999</v>
      </c>
      <c r="CX35" s="136">
        <v>50.334220000000002</v>
      </c>
      <c r="CY35" s="137">
        <v>205.3116</v>
      </c>
      <c r="CZ35" s="132">
        <v>28.5</v>
      </c>
      <c r="DA35" s="133">
        <v>-28.5</v>
      </c>
      <c r="DB35" s="134">
        <v>257.5</v>
      </c>
      <c r="DC35" s="135">
        <v>0</v>
      </c>
      <c r="DD35" s="135">
        <v>9.6811266899999993</v>
      </c>
      <c r="DE35" s="135">
        <v>9.6811266899999993</v>
      </c>
      <c r="DF35" s="136">
        <v>57.509120000000003</v>
      </c>
      <c r="DG35" s="136">
        <v>120.37111609999999</v>
      </c>
      <c r="DH35" s="136">
        <v>158.80681269999999</v>
      </c>
      <c r="DI35" s="136">
        <v>69.239590000000007</v>
      </c>
      <c r="DJ35" s="137">
        <v>315.52319999999997</v>
      </c>
      <c r="DK35" s="132">
        <v>28.5</v>
      </c>
      <c r="DL35" s="133">
        <v>-28.5</v>
      </c>
      <c r="DM35" s="134">
        <v>257.5</v>
      </c>
      <c r="DN35" s="135">
        <v>0</v>
      </c>
      <c r="DO35" s="135">
        <v>33.534755519999997</v>
      </c>
      <c r="DP35" s="135">
        <v>33.534755519999997</v>
      </c>
      <c r="DQ35" s="136">
        <v>57.509120000000003</v>
      </c>
      <c r="DR35" s="136">
        <v>142.4126799</v>
      </c>
      <c r="DS35" s="136">
        <v>378.93751090000001</v>
      </c>
      <c r="DT35" s="136">
        <v>81.904970000000006</v>
      </c>
      <c r="DU35" s="137">
        <v>493.8646</v>
      </c>
      <c r="DV35" s="132">
        <v>28.5</v>
      </c>
      <c r="DW35" s="133">
        <v>-28.5</v>
      </c>
      <c r="DX35" s="134">
        <v>257.5</v>
      </c>
      <c r="DY35" s="135">
        <v>0</v>
      </c>
      <c r="DZ35" s="135">
        <v>80.405139840000004</v>
      </c>
      <c r="EA35" s="135">
        <v>80.405139840000004</v>
      </c>
      <c r="EB35" s="136">
        <v>57.509120000000003</v>
      </c>
      <c r="EC35" s="136">
        <v>148.8616303</v>
      </c>
      <c r="ED35" s="136">
        <v>698.90744229999996</v>
      </c>
      <c r="EE35" s="136">
        <v>85.610439999999997</v>
      </c>
      <c r="EF35" s="137">
        <v>706.49080000000004</v>
      </c>
      <c r="EG35" s="132">
        <v>28.5</v>
      </c>
      <c r="EH35" s="133">
        <v>-28.5</v>
      </c>
      <c r="EI35" s="134">
        <v>257.5</v>
      </c>
      <c r="EJ35" s="135">
        <v>0</v>
      </c>
      <c r="EK35" s="135">
        <v>140.02383209999999</v>
      </c>
      <c r="EL35" s="135">
        <v>140.02383209999999</v>
      </c>
      <c r="EM35" s="136">
        <v>57.509120000000003</v>
      </c>
      <c r="EN35" s="136">
        <v>150.943881</v>
      </c>
      <c r="EO35" s="136">
        <v>1030.534103</v>
      </c>
      <c r="EP35" s="136">
        <v>86.810749999999999</v>
      </c>
      <c r="EQ35" s="137">
        <v>918.55309999999997</v>
      </c>
      <c r="ER35" s="132">
        <v>28.5</v>
      </c>
      <c r="ES35" s="133">
        <v>-28.5</v>
      </c>
      <c r="ET35" s="134">
        <v>257.5</v>
      </c>
      <c r="EU35" s="135">
        <v>0</v>
      </c>
      <c r="EV35" s="135">
        <v>208.36996880000001</v>
      </c>
      <c r="EW35" s="135">
        <v>208.36996880000001</v>
      </c>
      <c r="EX35" s="136">
        <v>57.509120000000003</v>
      </c>
      <c r="EY35" s="136">
        <v>151.8836943</v>
      </c>
      <c r="EZ35" s="136">
        <v>1361.148741</v>
      </c>
      <c r="FA35" s="136">
        <v>87.350129999999993</v>
      </c>
      <c r="FB35" s="137">
        <v>1127.874</v>
      </c>
    </row>
    <row r="36" spans="16:158">
      <c r="P36" s="132">
        <v>30</v>
      </c>
      <c r="Q36" s="133">
        <v>-30</v>
      </c>
      <c r="R36" s="134">
        <v>274</v>
      </c>
      <c r="S36" s="135">
        <v>0</v>
      </c>
      <c r="T36" s="135">
        <v>4.7065420000000002E-3</v>
      </c>
      <c r="U36" s="135">
        <v>4.7065420000000002E-3</v>
      </c>
      <c r="V36" s="136">
        <v>180.3338</v>
      </c>
      <c r="W36" s="136">
        <v>0.26847590300000002</v>
      </c>
      <c r="X36" s="136">
        <v>0.76139905200000002</v>
      </c>
      <c r="Y36" s="136">
        <v>0.42388779999999998</v>
      </c>
      <c r="Z36" s="137">
        <v>0.40217940000000002</v>
      </c>
      <c r="AA36" s="132">
        <v>30</v>
      </c>
      <c r="AB36" s="133">
        <v>-30</v>
      </c>
      <c r="AC36" s="134">
        <v>274</v>
      </c>
      <c r="AD36" s="135">
        <v>0</v>
      </c>
      <c r="AE36" s="135">
        <v>2.8213367E-2</v>
      </c>
      <c r="AF36" s="135">
        <v>2.8213367E-2</v>
      </c>
      <c r="AG36" s="136">
        <v>180.3338</v>
      </c>
      <c r="AH36" s="136">
        <v>1.5954730530000001</v>
      </c>
      <c r="AI36" s="136">
        <v>2.6671008789999999</v>
      </c>
      <c r="AJ36" s="136">
        <v>2.7068469999999998</v>
      </c>
      <c r="AK36" s="137">
        <v>1.5271030000000001</v>
      </c>
      <c r="AL36" s="132">
        <v>30</v>
      </c>
      <c r="AM36" s="133">
        <v>-30</v>
      </c>
      <c r="AN36" s="134">
        <v>274</v>
      </c>
      <c r="AO36" s="135">
        <v>0</v>
      </c>
      <c r="AP36" s="135">
        <v>8.3986861999999995E-2</v>
      </c>
      <c r="AQ36" s="135">
        <v>8.3986861999999995E-2</v>
      </c>
      <c r="AR36" s="136">
        <v>180.3338</v>
      </c>
      <c r="AS36" s="136">
        <v>4.65406516</v>
      </c>
      <c r="AT36" s="136">
        <v>5.7235956779999997</v>
      </c>
      <c r="AU36" s="136">
        <v>8.1266839999999991</v>
      </c>
      <c r="AV36" s="137">
        <v>3.3872439999999999</v>
      </c>
      <c r="AW36" s="132">
        <v>30</v>
      </c>
      <c r="AX36" s="133">
        <v>-30</v>
      </c>
      <c r="AY36" s="134">
        <v>274</v>
      </c>
      <c r="AZ36" s="135">
        <v>0</v>
      </c>
      <c r="BA36" s="135">
        <v>0.19744304900000001</v>
      </c>
      <c r="BB36" s="135">
        <v>0.19744304900000001</v>
      </c>
      <c r="BC36" s="136">
        <v>180.3338</v>
      </c>
      <c r="BD36" s="136">
        <v>10.51158262</v>
      </c>
      <c r="BE36" s="136">
        <v>10.411907250000001</v>
      </c>
      <c r="BF36" s="136">
        <v>18.65756</v>
      </c>
      <c r="BG36" s="137">
        <v>6.2863790000000002</v>
      </c>
      <c r="BH36" s="132">
        <v>30</v>
      </c>
      <c r="BI36" s="133">
        <v>-30</v>
      </c>
      <c r="BJ36" s="134">
        <v>274</v>
      </c>
      <c r="BK36" s="135">
        <v>0</v>
      </c>
      <c r="BL36" s="135">
        <v>0.41011048100000003</v>
      </c>
      <c r="BM36" s="135">
        <v>0.41011048100000003</v>
      </c>
      <c r="BN36" s="136">
        <v>180.3338</v>
      </c>
      <c r="BO36" s="136">
        <v>20.337013460000001</v>
      </c>
      <c r="BP36" s="136">
        <v>17.368071759999999</v>
      </c>
      <c r="BQ36" s="136">
        <v>36.477330000000002</v>
      </c>
      <c r="BR36" s="137">
        <v>10.6389</v>
      </c>
      <c r="BS36" s="132">
        <v>30</v>
      </c>
      <c r="BT36" s="133">
        <v>-30</v>
      </c>
      <c r="BU36" s="134">
        <v>274</v>
      </c>
      <c r="BV36" s="135">
        <v>0</v>
      </c>
      <c r="BW36" s="135">
        <v>0.80786585499999997</v>
      </c>
      <c r="BX36" s="135">
        <v>0.80786585499999997</v>
      </c>
      <c r="BY36" s="136">
        <v>180.3338</v>
      </c>
      <c r="BZ36" s="136">
        <v>35.508826339999999</v>
      </c>
      <c r="CA36" s="136">
        <v>27.916339669999999</v>
      </c>
      <c r="CB36" s="136">
        <v>64.071560000000005</v>
      </c>
      <c r="CC36" s="137">
        <v>17.28275</v>
      </c>
      <c r="CD36" s="132">
        <v>30</v>
      </c>
      <c r="CE36" s="133">
        <v>-30</v>
      </c>
      <c r="CF36" s="134">
        <v>274</v>
      </c>
      <c r="CG36" s="135">
        <v>0</v>
      </c>
      <c r="CH36" s="135">
        <v>1.619303441</v>
      </c>
      <c r="CI36" s="135">
        <v>1.619303441</v>
      </c>
      <c r="CJ36" s="136">
        <v>180.3338</v>
      </c>
      <c r="CK36" s="136">
        <v>57.779701979999999</v>
      </c>
      <c r="CL36" s="136">
        <v>45.420380090000002</v>
      </c>
      <c r="CM36" s="136">
        <v>104.2957</v>
      </c>
      <c r="CN36" s="137">
        <v>28.27899</v>
      </c>
      <c r="CO36" s="132">
        <v>30</v>
      </c>
      <c r="CP36" s="133">
        <v>-30</v>
      </c>
      <c r="CQ36" s="134">
        <v>274</v>
      </c>
      <c r="CR36" s="135">
        <v>0</v>
      </c>
      <c r="CS36" s="135">
        <v>3.4768703360000002</v>
      </c>
      <c r="CT36" s="135">
        <v>3.4768703360000002</v>
      </c>
      <c r="CU36" s="136">
        <v>180.3338</v>
      </c>
      <c r="CV36" s="136">
        <v>86.705737170000006</v>
      </c>
      <c r="CW36" s="136">
        <v>77.544846980000003</v>
      </c>
      <c r="CX36" s="136">
        <v>156.72219999999999</v>
      </c>
      <c r="CY36" s="137">
        <v>48.589320000000001</v>
      </c>
      <c r="CZ36" s="132">
        <v>30</v>
      </c>
      <c r="DA36" s="133">
        <v>-30</v>
      </c>
      <c r="DB36" s="134">
        <v>274</v>
      </c>
      <c r="DC36" s="135">
        <v>0</v>
      </c>
      <c r="DD36" s="135">
        <v>9.5555400460000008</v>
      </c>
      <c r="DE36" s="135">
        <v>9.5555400460000008</v>
      </c>
      <c r="DF36" s="136">
        <v>180.3338</v>
      </c>
      <c r="DG36" s="136">
        <v>120.0278706</v>
      </c>
      <c r="DH36" s="136">
        <v>157.36192610000001</v>
      </c>
      <c r="DI36" s="136">
        <v>216.68440000000001</v>
      </c>
      <c r="DJ36" s="137">
        <v>98.838800000000006</v>
      </c>
      <c r="DK36" s="132">
        <v>30</v>
      </c>
      <c r="DL36" s="133">
        <v>-30</v>
      </c>
      <c r="DM36" s="134">
        <v>274</v>
      </c>
      <c r="DN36" s="135">
        <v>0</v>
      </c>
      <c r="DO36" s="135">
        <v>33.338247770000002</v>
      </c>
      <c r="DP36" s="135">
        <v>33.338247770000002</v>
      </c>
      <c r="DQ36" s="136">
        <v>180.3338</v>
      </c>
      <c r="DR36" s="136">
        <v>142.35032269999999</v>
      </c>
      <c r="DS36" s="136">
        <v>377.38178640000001</v>
      </c>
      <c r="DT36" s="136">
        <v>256.755</v>
      </c>
      <c r="DU36" s="137">
        <v>237.1096</v>
      </c>
      <c r="DV36" s="132">
        <v>30</v>
      </c>
      <c r="DW36" s="133">
        <v>-30</v>
      </c>
      <c r="DX36" s="134">
        <v>274</v>
      </c>
      <c r="DY36" s="135">
        <v>0</v>
      </c>
      <c r="DZ36" s="135">
        <v>80.124034929999993</v>
      </c>
      <c r="EA36" s="135">
        <v>80.124034929999993</v>
      </c>
      <c r="EB36" s="136">
        <v>180.3338</v>
      </c>
      <c r="EC36" s="136">
        <v>148.8447113</v>
      </c>
      <c r="ED36" s="136">
        <v>697.19612570000004</v>
      </c>
      <c r="EE36" s="136">
        <v>268.4314</v>
      </c>
      <c r="EF36" s="137">
        <v>438.05939999999998</v>
      </c>
      <c r="EG36" s="132">
        <v>30</v>
      </c>
      <c r="EH36" s="133">
        <v>-30</v>
      </c>
      <c r="EI36" s="134">
        <v>274</v>
      </c>
      <c r="EJ36" s="135">
        <v>0</v>
      </c>
      <c r="EK36" s="135">
        <v>139.65836609999999</v>
      </c>
      <c r="EL36" s="135">
        <v>139.65836609999999</v>
      </c>
      <c r="EM36" s="136">
        <v>180.3338</v>
      </c>
      <c r="EN36" s="136">
        <v>150.93642980000001</v>
      </c>
      <c r="EO36" s="136">
        <v>1028.65056</v>
      </c>
      <c r="EP36" s="136">
        <v>272.20690000000002</v>
      </c>
      <c r="EQ36" s="137">
        <v>646.34619999999995</v>
      </c>
      <c r="ER36" s="132">
        <v>30</v>
      </c>
      <c r="ES36" s="133">
        <v>-30</v>
      </c>
      <c r="ET36" s="134">
        <v>274</v>
      </c>
      <c r="EU36" s="135">
        <v>0</v>
      </c>
      <c r="EV36" s="135">
        <v>207.92121589999999</v>
      </c>
      <c r="EW36" s="135">
        <v>207.92121589999999</v>
      </c>
      <c r="EX36" s="136">
        <v>180.3338</v>
      </c>
      <c r="EY36" s="136">
        <v>151.87951290000001</v>
      </c>
      <c r="EZ36" s="136">
        <v>1359.0960849999999</v>
      </c>
      <c r="FA36" s="136">
        <v>273.90210000000002</v>
      </c>
      <c r="FB36" s="137">
        <v>853.97149999999999</v>
      </c>
    </row>
    <row r="37" spans="16:158">
      <c r="P37" s="138"/>
      <c r="Q37" s="139"/>
      <c r="R37" s="140"/>
      <c r="S37" s="141"/>
      <c r="T37" s="141"/>
      <c r="U37" s="141"/>
      <c r="V37" s="142"/>
      <c r="W37" s="142"/>
      <c r="X37" s="142"/>
      <c r="Y37" s="142"/>
      <c r="Z37" s="143"/>
      <c r="AA37" s="144"/>
      <c r="AB37" s="145"/>
      <c r="AC37" s="146"/>
      <c r="AD37" s="147"/>
      <c r="AE37" s="147"/>
      <c r="AF37" s="147"/>
      <c r="AG37" s="148"/>
      <c r="AH37" s="148"/>
      <c r="AI37" s="148"/>
      <c r="AJ37" s="148"/>
      <c r="AK37" s="149"/>
      <c r="AL37" s="144"/>
      <c r="AM37" s="145"/>
      <c r="AN37" s="146"/>
      <c r="AO37" s="147"/>
      <c r="AP37" s="147"/>
      <c r="AQ37" s="147"/>
      <c r="AR37" s="148"/>
      <c r="AS37" s="148"/>
      <c r="AT37" s="148"/>
      <c r="AU37" s="148"/>
      <c r="AV37" s="149"/>
      <c r="AW37" s="144"/>
      <c r="AX37" s="145"/>
      <c r="AY37" s="146"/>
      <c r="AZ37" s="147"/>
      <c r="BA37" s="147"/>
      <c r="BB37" s="147"/>
      <c r="BC37" s="148"/>
      <c r="BD37" s="148"/>
      <c r="BE37" s="148"/>
      <c r="BF37" s="148"/>
      <c r="BG37" s="149"/>
      <c r="BH37" s="144"/>
      <c r="BI37" s="145"/>
      <c r="BJ37" s="146"/>
      <c r="BK37" s="147"/>
      <c r="BL37" s="147"/>
      <c r="BM37" s="147"/>
      <c r="BN37" s="148"/>
      <c r="BO37" s="148"/>
      <c r="BP37" s="148"/>
      <c r="BQ37" s="148"/>
      <c r="BR37" s="149"/>
      <c r="BS37" s="144"/>
      <c r="BT37" s="145"/>
      <c r="BU37" s="146"/>
      <c r="BV37" s="147"/>
      <c r="BW37" s="147"/>
      <c r="BX37" s="147"/>
      <c r="BY37" s="148"/>
      <c r="BZ37" s="148"/>
      <c r="CA37" s="148"/>
      <c r="CB37" s="148"/>
      <c r="CC37" s="149"/>
      <c r="CD37" s="144"/>
      <c r="CE37" s="145"/>
      <c r="CF37" s="146"/>
      <c r="CG37" s="147"/>
      <c r="CH37" s="147"/>
      <c r="CI37" s="147"/>
      <c r="CJ37" s="148"/>
      <c r="CK37" s="148"/>
      <c r="CL37" s="148"/>
      <c r="CM37" s="148"/>
      <c r="CN37" s="149"/>
      <c r="CO37" s="144"/>
      <c r="CP37" s="145"/>
      <c r="CQ37" s="146"/>
      <c r="CR37" s="147"/>
      <c r="CS37" s="147"/>
      <c r="CT37" s="147"/>
      <c r="CU37" s="148"/>
      <c r="CV37" s="148"/>
      <c r="CW37" s="148"/>
      <c r="CX37" s="148"/>
      <c r="CY37" s="149"/>
      <c r="CZ37" s="144"/>
      <c r="DA37" s="145"/>
      <c r="DB37" s="146"/>
      <c r="DC37" s="147"/>
      <c r="DD37" s="147"/>
      <c r="DE37" s="147"/>
      <c r="DF37" s="148"/>
      <c r="DG37" s="148"/>
      <c r="DH37" s="148"/>
      <c r="DI37" s="148"/>
      <c r="DJ37" s="149"/>
      <c r="DK37" s="144"/>
      <c r="DL37" s="145"/>
      <c r="DM37" s="146"/>
      <c r="DN37" s="147"/>
      <c r="DO37" s="147"/>
      <c r="DP37" s="147"/>
      <c r="DQ37" s="148"/>
      <c r="DR37" s="148"/>
      <c r="DS37" s="148"/>
      <c r="DT37" s="148"/>
      <c r="DU37" s="149"/>
      <c r="DV37" s="144"/>
      <c r="DW37" s="145"/>
      <c r="DX37" s="146"/>
      <c r="DY37" s="147"/>
      <c r="DZ37" s="147"/>
      <c r="EA37" s="147"/>
      <c r="EB37" s="148"/>
      <c r="EC37" s="148"/>
      <c r="ED37" s="148"/>
      <c r="EE37" s="148"/>
      <c r="EF37" s="149"/>
      <c r="EG37" s="144"/>
      <c r="EH37" s="145"/>
      <c r="EI37" s="146"/>
      <c r="EJ37" s="147"/>
      <c r="EK37" s="147"/>
      <c r="EL37" s="147"/>
      <c r="EM37" s="148"/>
      <c r="EN37" s="148"/>
      <c r="EO37" s="148"/>
      <c r="EP37" s="148"/>
      <c r="EQ37" s="149"/>
      <c r="ER37" s="144"/>
      <c r="ES37" s="145"/>
      <c r="ET37" s="146"/>
      <c r="EU37" s="147"/>
      <c r="EV37" s="147"/>
      <c r="EW37" s="147"/>
      <c r="EX37" s="148"/>
      <c r="EY37" s="148"/>
      <c r="EZ37" s="148"/>
      <c r="FA37" s="148"/>
      <c r="FB37" s="149"/>
    </row>
    <row r="38" spans="16:158"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</row>
    <row r="39" spans="16:158" ht="12.75" customHeight="1">
      <c r="P39" s="123"/>
      <c r="Q39" s="123"/>
      <c r="R39" s="123"/>
      <c r="S39" s="123"/>
      <c r="T39" s="123"/>
      <c r="U39" s="123"/>
      <c r="V39" s="150"/>
      <c r="W39" s="150"/>
      <c r="X39" s="150"/>
      <c r="Y39" s="150"/>
      <c r="Z39" s="150"/>
      <c r="AA39" s="123"/>
      <c r="AB39" s="123"/>
      <c r="AC39" s="123"/>
      <c r="AD39" s="123"/>
      <c r="AE39" s="123"/>
      <c r="AF39" s="123"/>
      <c r="AG39" s="150"/>
      <c r="AH39" s="150"/>
      <c r="AI39" s="150"/>
      <c r="AJ39" s="150"/>
      <c r="AK39" s="150"/>
      <c r="AL39" s="123"/>
      <c r="AM39" s="123"/>
      <c r="AN39" s="123"/>
      <c r="AO39" s="123"/>
      <c r="AP39" s="123"/>
      <c r="AQ39" s="123"/>
      <c r="AR39" s="150"/>
      <c r="AS39" s="150"/>
      <c r="AT39" s="150"/>
      <c r="AU39" s="150"/>
      <c r="AV39" s="150"/>
      <c r="AW39" s="123"/>
      <c r="AX39" s="123"/>
      <c r="AY39" s="123"/>
      <c r="AZ39" s="123"/>
      <c r="BA39" s="123"/>
      <c r="BB39" s="123"/>
      <c r="BC39" s="150"/>
      <c r="BD39" s="150"/>
      <c r="BE39" s="150"/>
      <c r="BF39" s="150"/>
      <c r="BG39" s="150"/>
      <c r="BH39" s="123"/>
      <c r="BI39" s="123"/>
      <c r="BJ39" s="123"/>
      <c r="BK39" s="123"/>
      <c r="BL39" s="123"/>
      <c r="BM39" s="123"/>
      <c r="BN39" s="150"/>
      <c r="BO39" s="150"/>
      <c r="BP39" s="150"/>
      <c r="BQ39" s="150"/>
      <c r="BR39" s="150"/>
      <c r="BS39" s="123"/>
      <c r="BT39" s="123"/>
      <c r="BU39" s="123"/>
      <c r="BV39" s="123"/>
      <c r="BW39" s="123"/>
      <c r="BX39" s="123"/>
      <c r="BY39" s="150"/>
      <c r="BZ39" s="150"/>
      <c r="CA39" s="150"/>
      <c r="CB39" s="150"/>
      <c r="CC39" s="150"/>
      <c r="CD39" s="123"/>
      <c r="CE39" s="123"/>
      <c r="CF39" s="123"/>
      <c r="CG39" s="123"/>
      <c r="CH39" s="123"/>
      <c r="CI39" s="123"/>
      <c r="CJ39" s="150"/>
      <c r="CK39" s="150"/>
      <c r="CL39" s="150"/>
      <c r="CM39" s="150"/>
      <c r="CN39" s="150"/>
      <c r="CO39" s="123"/>
      <c r="CP39" s="123"/>
      <c r="CQ39" s="123"/>
      <c r="CR39" s="123"/>
      <c r="CS39" s="123"/>
      <c r="CT39" s="123"/>
      <c r="CU39" s="150"/>
      <c r="CV39" s="150"/>
      <c r="CW39" s="150"/>
      <c r="CX39" s="150"/>
      <c r="CY39" s="150"/>
      <c r="CZ39" s="123"/>
      <c r="DA39" s="123"/>
      <c r="DB39" s="123"/>
      <c r="DC39" s="123"/>
      <c r="DD39" s="123"/>
      <c r="DE39" s="123"/>
      <c r="DF39" s="150"/>
      <c r="DG39" s="150"/>
      <c r="DH39" s="150"/>
      <c r="DI39" s="150"/>
      <c r="DJ39" s="150"/>
      <c r="DK39" s="123"/>
      <c r="DL39" s="123"/>
      <c r="DM39" s="123"/>
      <c r="DN39" s="123"/>
      <c r="DO39" s="123"/>
      <c r="DP39" s="123"/>
      <c r="DQ39" s="150"/>
      <c r="DR39" s="150"/>
      <c r="DS39" s="150"/>
      <c r="DT39" s="150"/>
      <c r="DU39" s="150"/>
      <c r="DV39" s="123"/>
      <c r="DW39" s="123"/>
      <c r="DX39" s="123"/>
      <c r="DY39" s="123"/>
      <c r="DZ39" s="123"/>
      <c r="EA39" s="123"/>
      <c r="EB39" s="150"/>
      <c r="EC39" s="150"/>
      <c r="ED39" s="150"/>
      <c r="EE39" s="150"/>
      <c r="EF39" s="150"/>
      <c r="EG39" s="123"/>
      <c r="EH39" s="123"/>
      <c r="EI39" s="123"/>
      <c r="EJ39" s="123"/>
      <c r="EK39" s="123"/>
      <c r="EL39" s="123"/>
      <c r="EM39" s="150"/>
      <c r="EN39" s="150"/>
      <c r="EO39" s="150"/>
      <c r="EP39" s="150"/>
      <c r="EQ39" s="150"/>
      <c r="ER39" s="123"/>
      <c r="ES39" s="123"/>
      <c r="ET39" s="123"/>
      <c r="EU39" s="123"/>
      <c r="EV39" s="123"/>
      <c r="EW39" s="123"/>
      <c r="EX39" s="150"/>
      <c r="EY39" s="150"/>
      <c r="EZ39" s="150"/>
      <c r="FA39" s="150"/>
      <c r="FB39" s="150"/>
    </row>
    <row r="40" spans="16:158">
      <c r="P40" s="301" t="s">
        <v>49</v>
      </c>
      <c r="Q40" s="302"/>
      <c r="R40" s="302"/>
      <c r="S40" s="302"/>
      <c r="T40" s="302"/>
      <c r="U40" s="302"/>
      <c r="V40" s="302"/>
      <c r="W40" s="302"/>
      <c r="X40" s="302"/>
      <c r="Y40" s="302"/>
      <c r="Z40" s="303"/>
      <c r="AA40" s="123"/>
      <c r="AB40" s="123"/>
      <c r="AC40" s="123"/>
      <c r="AD40" s="123"/>
      <c r="AE40" s="123"/>
      <c r="AF40" s="123"/>
      <c r="AG40" s="150"/>
      <c r="AH40" s="150"/>
      <c r="AI40" s="150"/>
      <c r="AJ40" s="150"/>
      <c r="AK40" s="150"/>
      <c r="AL40" s="123"/>
      <c r="AM40" s="123"/>
      <c r="AN40" s="123"/>
      <c r="AO40" s="123"/>
      <c r="AP40" s="123"/>
      <c r="AQ40" s="123"/>
      <c r="AR40" s="150"/>
      <c r="AS40" s="150"/>
      <c r="AT40" s="150"/>
      <c r="AU40" s="150"/>
      <c r="AV40" s="150"/>
      <c r="AW40" s="123"/>
      <c r="AX40" s="123"/>
      <c r="AY40" s="123"/>
      <c r="AZ40" s="123"/>
      <c r="BA40" s="123"/>
      <c r="BB40" s="123"/>
      <c r="BC40" s="150"/>
      <c r="BD40" s="150"/>
      <c r="BE40" s="150"/>
      <c r="BF40" s="150"/>
      <c r="BG40" s="150"/>
      <c r="BH40" s="123"/>
      <c r="BI40" s="123"/>
      <c r="BJ40" s="123"/>
      <c r="BK40" s="123"/>
      <c r="BL40" s="123"/>
      <c r="BM40" s="123"/>
      <c r="BN40" s="150"/>
      <c r="BO40" s="150"/>
      <c r="BP40" s="150"/>
      <c r="BQ40" s="150"/>
      <c r="BR40" s="150"/>
      <c r="BS40" s="123"/>
      <c r="BT40" s="123"/>
      <c r="BU40" s="123"/>
      <c r="BV40" s="123"/>
      <c r="BW40" s="123"/>
      <c r="BX40" s="123"/>
      <c r="BY40" s="150"/>
      <c r="BZ40" s="150"/>
      <c r="CA40" s="150"/>
      <c r="CB40" s="150"/>
      <c r="CC40" s="150"/>
      <c r="CD40" s="123"/>
      <c r="CE40" s="123"/>
      <c r="CF40" s="123"/>
      <c r="CG40" s="123"/>
      <c r="CH40" s="123"/>
      <c r="CI40" s="123"/>
      <c r="CJ40" s="150"/>
      <c r="CK40" s="150"/>
      <c r="CL40" s="150"/>
      <c r="CM40" s="150"/>
      <c r="CN40" s="150"/>
      <c r="CO40" s="123"/>
      <c r="CP40" s="123"/>
      <c r="CQ40" s="123"/>
      <c r="CR40" s="123"/>
      <c r="CS40" s="123"/>
      <c r="CT40" s="123"/>
      <c r="CU40" s="150"/>
      <c r="CV40" s="150"/>
      <c r="CW40" s="150"/>
      <c r="CX40" s="150"/>
      <c r="CY40" s="150"/>
      <c r="CZ40" s="123"/>
      <c r="DA40" s="123"/>
      <c r="DB40" s="123"/>
      <c r="DC40" s="123"/>
      <c r="DD40" s="123"/>
      <c r="DE40" s="123"/>
      <c r="DF40" s="150"/>
      <c r="DG40" s="150"/>
      <c r="DH40" s="150"/>
      <c r="DI40" s="150"/>
      <c r="DJ40" s="150"/>
      <c r="DK40" s="123"/>
      <c r="DL40" s="123"/>
      <c r="DM40" s="123"/>
      <c r="DN40" s="123"/>
      <c r="DO40" s="123"/>
      <c r="DP40" s="123"/>
      <c r="DQ40" s="150"/>
      <c r="DR40" s="150"/>
      <c r="DS40" s="150"/>
      <c r="DT40" s="150"/>
      <c r="DU40" s="150"/>
      <c r="DV40" s="123"/>
      <c r="DW40" s="123"/>
      <c r="DX40" s="123"/>
      <c r="DY40" s="123"/>
      <c r="DZ40" s="123"/>
      <c r="EA40" s="123"/>
      <c r="EB40" s="150"/>
      <c r="EC40" s="150"/>
      <c r="ED40" s="150"/>
      <c r="EE40" s="150"/>
      <c r="EF40" s="150"/>
      <c r="EG40" s="123"/>
      <c r="EH40" s="123"/>
      <c r="EI40" s="123"/>
      <c r="EJ40" s="123"/>
      <c r="EK40" s="123"/>
      <c r="EL40" s="123"/>
      <c r="EM40" s="150"/>
      <c r="EN40" s="150"/>
      <c r="EO40" s="150"/>
      <c r="EP40" s="150"/>
      <c r="EQ40" s="150"/>
      <c r="ER40" s="123"/>
      <c r="ES40" s="123"/>
      <c r="ET40" s="123"/>
      <c r="EU40" s="123"/>
      <c r="EV40" s="123"/>
      <c r="EW40" s="123"/>
      <c r="EX40" s="150"/>
      <c r="EY40" s="150"/>
      <c r="EZ40" s="150"/>
      <c r="FA40" s="150"/>
      <c r="FB40" s="150"/>
    </row>
    <row r="41" spans="16:158" ht="12.75" customHeight="1">
      <c r="P41" s="124" t="s">
        <v>50</v>
      </c>
      <c r="Q41" s="125" t="s">
        <v>51</v>
      </c>
      <c r="R41" s="125" t="s">
        <v>52</v>
      </c>
      <c r="S41" s="125" t="s">
        <v>53</v>
      </c>
      <c r="T41" s="125" t="s">
        <v>54</v>
      </c>
      <c r="U41" s="125" t="s">
        <v>55</v>
      </c>
      <c r="V41" s="125" t="s">
        <v>56</v>
      </c>
      <c r="W41" s="125" t="s">
        <v>57</v>
      </c>
      <c r="X41" s="125" t="s">
        <v>58</v>
      </c>
      <c r="Y41" s="125" t="s">
        <v>59</v>
      </c>
      <c r="Z41" s="126" t="s">
        <v>60</v>
      </c>
      <c r="AA41" s="123"/>
      <c r="AB41" s="123"/>
      <c r="AC41" s="123"/>
      <c r="AD41" s="123"/>
      <c r="AE41" s="123"/>
      <c r="AF41" s="123"/>
      <c r="AG41" s="150"/>
      <c r="AH41" s="150"/>
      <c r="AI41" s="150"/>
      <c r="AJ41" s="150"/>
      <c r="AK41" s="150"/>
      <c r="AL41" s="123"/>
      <c r="AM41" s="123"/>
      <c r="AN41" s="123"/>
      <c r="AO41" s="123"/>
      <c r="AP41" s="123"/>
      <c r="AQ41" s="123"/>
      <c r="AR41" s="150"/>
      <c r="AS41" s="150"/>
      <c r="AT41" s="150"/>
      <c r="AU41" s="150"/>
      <c r="AV41" s="150"/>
      <c r="AW41" s="123"/>
      <c r="AX41" s="123"/>
      <c r="AY41" s="123"/>
      <c r="AZ41" s="123"/>
      <c r="BA41" s="123"/>
      <c r="BB41" s="123"/>
      <c r="BC41" s="150"/>
      <c r="BD41" s="150"/>
      <c r="BE41" s="150"/>
      <c r="BF41" s="150"/>
      <c r="BG41" s="150"/>
      <c r="BH41" s="123"/>
      <c r="BI41" s="123"/>
      <c r="BJ41" s="123"/>
      <c r="BK41" s="123"/>
      <c r="BL41" s="123"/>
      <c r="BM41" s="123"/>
      <c r="BN41" s="150"/>
      <c r="BO41" s="150"/>
      <c r="BP41" s="150"/>
      <c r="BQ41" s="150"/>
      <c r="BR41" s="150"/>
      <c r="BS41" s="123"/>
      <c r="BT41" s="123"/>
      <c r="BU41" s="123"/>
      <c r="BV41" s="123"/>
      <c r="BW41" s="123"/>
      <c r="BX41" s="123"/>
      <c r="BY41" s="150"/>
      <c r="BZ41" s="150"/>
      <c r="CA41" s="150"/>
      <c r="CB41" s="150"/>
      <c r="CC41" s="150"/>
      <c r="CD41" s="123"/>
      <c r="CE41" s="123"/>
      <c r="CF41" s="123"/>
      <c r="CG41" s="123"/>
      <c r="CH41" s="123"/>
      <c r="CI41" s="123"/>
      <c r="CJ41" s="150"/>
      <c r="CK41" s="150"/>
      <c r="CL41" s="150"/>
      <c r="CM41" s="150"/>
      <c r="CN41" s="150"/>
      <c r="CO41" s="123"/>
      <c r="CP41" s="123"/>
      <c r="CQ41" s="123"/>
      <c r="CR41" s="123"/>
      <c r="CS41" s="123"/>
      <c r="CT41" s="123"/>
      <c r="CU41" s="150"/>
      <c r="CV41" s="150"/>
      <c r="CW41" s="150"/>
      <c r="CX41" s="150"/>
      <c r="CY41" s="150"/>
      <c r="CZ41" s="123"/>
      <c r="DA41" s="123"/>
      <c r="DB41" s="123"/>
      <c r="DC41" s="123"/>
      <c r="DD41" s="123"/>
      <c r="DE41" s="123"/>
      <c r="DF41" s="150"/>
      <c r="DG41" s="150"/>
      <c r="DH41" s="150"/>
      <c r="DI41" s="150"/>
      <c r="DJ41" s="150"/>
      <c r="DK41" s="123"/>
      <c r="DL41" s="123"/>
      <c r="DM41" s="123"/>
      <c r="DN41" s="123"/>
      <c r="DO41" s="123"/>
      <c r="DP41" s="123"/>
      <c r="DQ41" s="150"/>
      <c r="DR41" s="150"/>
      <c r="DS41" s="150"/>
      <c r="DT41" s="150"/>
      <c r="DU41" s="150"/>
      <c r="DV41" s="123"/>
      <c r="DW41" s="123"/>
      <c r="DX41" s="123"/>
      <c r="DY41" s="123"/>
      <c r="DZ41" s="123"/>
      <c r="EA41" s="123"/>
      <c r="EB41" s="150"/>
      <c r="EC41" s="150"/>
      <c r="ED41" s="150"/>
      <c r="EE41" s="150"/>
      <c r="EF41" s="150"/>
      <c r="EG41" s="123"/>
      <c r="EH41" s="123"/>
      <c r="EI41" s="123"/>
      <c r="EJ41" s="123"/>
      <c r="EK41" s="123"/>
      <c r="EL41" s="123"/>
      <c r="EM41" s="150"/>
      <c r="EN41" s="150"/>
      <c r="EO41" s="150"/>
      <c r="EP41" s="150"/>
      <c r="EQ41" s="150"/>
      <c r="ER41" s="123"/>
      <c r="ES41" s="123"/>
      <c r="ET41" s="123"/>
      <c r="EU41" s="123"/>
      <c r="EV41" s="123"/>
      <c r="EW41" s="123"/>
      <c r="EX41" s="150"/>
      <c r="EY41" s="150"/>
      <c r="EZ41" s="150"/>
      <c r="FA41" s="150"/>
      <c r="FB41" s="150"/>
    </row>
    <row r="42" spans="16:158">
      <c r="P42" s="56" t="s">
        <v>61</v>
      </c>
      <c r="Q42" s="57" t="s">
        <v>61</v>
      </c>
      <c r="R42" s="57" t="s">
        <v>62</v>
      </c>
      <c r="S42" s="57" t="s">
        <v>29</v>
      </c>
      <c r="T42" s="57" t="s">
        <v>29</v>
      </c>
      <c r="U42" s="57" t="s">
        <v>29</v>
      </c>
      <c r="V42" s="57" t="s">
        <v>25</v>
      </c>
      <c r="W42" s="57" t="s">
        <v>63</v>
      </c>
      <c r="X42" s="57" t="s">
        <v>63</v>
      </c>
      <c r="Y42" s="57" t="s">
        <v>25</v>
      </c>
      <c r="Z42" s="58" t="s">
        <v>25</v>
      </c>
      <c r="AA42" s="123"/>
      <c r="AB42" s="123"/>
      <c r="AC42" s="123"/>
      <c r="AD42" s="123"/>
      <c r="AE42" s="123"/>
      <c r="AF42" s="123"/>
      <c r="AG42" s="150"/>
      <c r="AH42" s="150"/>
      <c r="AI42" s="150"/>
      <c r="AJ42" s="150"/>
      <c r="AK42" s="150"/>
      <c r="AL42" s="123"/>
      <c r="AM42" s="123"/>
      <c r="AN42" s="123"/>
      <c r="AO42" s="123"/>
      <c r="AP42" s="123"/>
      <c r="AQ42" s="123"/>
      <c r="AR42" s="150"/>
      <c r="AS42" s="150"/>
      <c r="AT42" s="150"/>
      <c r="AU42" s="150"/>
      <c r="AV42" s="150"/>
      <c r="AW42" s="123"/>
      <c r="AX42" s="123"/>
      <c r="AY42" s="123"/>
      <c r="AZ42" s="123"/>
      <c r="BA42" s="123"/>
      <c r="BB42" s="123"/>
      <c r="BC42" s="150"/>
      <c r="BD42" s="150"/>
      <c r="BE42" s="150"/>
      <c r="BF42" s="150"/>
      <c r="BG42" s="150"/>
      <c r="BH42" s="123"/>
      <c r="BI42" s="123"/>
      <c r="BJ42" s="123"/>
      <c r="BK42" s="123"/>
      <c r="BL42" s="123"/>
      <c r="BM42" s="123"/>
      <c r="BN42" s="150"/>
      <c r="BO42" s="150"/>
      <c r="BP42" s="150"/>
      <c r="BQ42" s="150"/>
      <c r="BR42" s="150"/>
      <c r="BS42" s="123"/>
      <c r="BT42" s="123"/>
      <c r="BU42" s="123"/>
      <c r="BV42" s="123"/>
      <c r="BW42" s="123"/>
      <c r="BX42" s="123"/>
      <c r="BY42" s="150"/>
      <c r="BZ42" s="150"/>
      <c r="CA42" s="150"/>
      <c r="CB42" s="150"/>
      <c r="CC42" s="150"/>
      <c r="CD42" s="123"/>
      <c r="CE42" s="123"/>
      <c r="CF42" s="123"/>
      <c r="CG42" s="123"/>
      <c r="CH42" s="123"/>
      <c r="CI42" s="123"/>
      <c r="CJ42" s="150"/>
      <c r="CK42" s="150"/>
      <c r="CL42" s="150"/>
      <c r="CM42" s="150"/>
      <c r="CN42" s="150"/>
      <c r="CO42" s="123"/>
      <c r="CP42" s="123"/>
      <c r="CQ42" s="123"/>
      <c r="CR42" s="123"/>
      <c r="CS42" s="123"/>
      <c r="CT42" s="123"/>
      <c r="CU42" s="150"/>
      <c r="CV42" s="150"/>
      <c r="CW42" s="150"/>
      <c r="CX42" s="150"/>
      <c r="CY42" s="150"/>
      <c r="CZ42" s="123"/>
      <c r="DA42" s="123"/>
      <c r="DB42" s="123"/>
      <c r="DC42" s="123"/>
      <c r="DD42" s="123"/>
      <c r="DE42" s="123"/>
      <c r="DF42" s="150"/>
      <c r="DG42" s="150"/>
      <c r="DH42" s="150"/>
      <c r="DI42" s="150"/>
      <c r="DJ42" s="150"/>
      <c r="DK42" s="123"/>
      <c r="DL42" s="123"/>
      <c r="DM42" s="123"/>
      <c r="DN42" s="123"/>
      <c r="DO42" s="123"/>
      <c r="DP42" s="123"/>
      <c r="DQ42" s="150"/>
      <c r="DR42" s="150"/>
      <c r="DS42" s="150"/>
      <c r="DT42" s="150"/>
      <c r="DU42" s="150"/>
      <c r="DV42" s="123"/>
      <c r="DW42" s="123"/>
      <c r="DX42" s="123"/>
      <c r="DY42" s="123"/>
      <c r="DZ42" s="123"/>
      <c r="EA42" s="123"/>
      <c r="EB42" s="150"/>
      <c r="EC42" s="150"/>
      <c r="ED42" s="150"/>
      <c r="EE42" s="150"/>
      <c r="EF42" s="150"/>
      <c r="EG42" s="123"/>
      <c r="EH42" s="123"/>
      <c r="EI42" s="123"/>
      <c r="EJ42" s="123"/>
      <c r="EK42" s="123"/>
      <c r="EL42" s="123"/>
      <c r="EM42" s="150"/>
      <c r="EN42" s="150"/>
      <c r="EO42" s="150"/>
      <c r="EP42" s="150"/>
      <c r="EQ42" s="150"/>
      <c r="ER42" s="123"/>
      <c r="ES42" s="123"/>
      <c r="ET42" s="123"/>
      <c r="EU42" s="123"/>
      <c r="EV42" s="123"/>
      <c r="EW42" s="123"/>
      <c r="EX42" s="150"/>
      <c r="EY42" s="150"/>
      <c r="EZ42" s="150"/>
      <c r="FA42" s="150"/>
      <c r="FB42" s="150"/>
    </row>
    <row r="43" spans="16:158">
      <c r="P43" s="127"/>
      <c r="Q43" s="128"/>
      <c r="R43" s="57"/>
      <c r="S43" s="129"/>
      <c r="T43" s="129"/>
      <c r="U43" s="129"/>
      <c r="V43" s="130"/>
      <c r="W43" s="130"/>
      <c r="X43" s="130"/>
      <c r="Y43" s="130"/>
      <c r="Z43" s="131"/>
      <c r="AA43" s="123"/>
      <c r="AB43" s="123"/>
      <c r="AC43" s="123"/>
      <c r="AD43" s="123"/>
      <c r="AE43" s="123"/>
      <c r="AF43" s="123"/>
      <c r="AG43" s="150"/>
      <c r="AH43" s="150"/>
      <c r="AI43" s="150"/>
      <c r="AJ43" s="150"/>
      <c r="AK43" s="150"/>
      <c r="AL43" s="123"/>
      <c r="AM43" s="123"/>
      <c r="AN43" s="123"/>
      <c r="AO43" s="123"/>
      <c r="AP43" s="123"/>
      <c r="AQ43" s="123"/>
      <c r="AR43" s="150"/>
      <c r="AS43" s="150"/>
      <c r="AT43" s="150"/>
      <c r="AU43" s="150"/>
      <c r="AV43" s="150"/>
      <c r="AW43" s="123"/>
      <c r="AX43" s="123"/>
      <c r="AY43" s="123"/>
      <c r="AZ43" s="123"/>
      <c r="BA43" s="123"/>
      <c r="BB43" s="123"/>
      <c r="BC43" s="150"/>
      <c r="BD43" s="150"/>
      <c r="BE43" s="150"/>
      <c r="BF43" s="150"/>
      <c r="BG43" s="150"/>
      <c r="BH43" s="123"/>
      <c r="BI43" s="123"/>
      <c r="BJ43" s="123"/>
      <c r="BK43" s="123"/>
      <c r="BL43" s="123"/>
      <c r="BM43" s="123"/>
      <c r="BN43" s="150"/>
      <c r="BO43" s="150"/>
      <c r="BP43" s="150"/>
      <c r="BQ43" s="150"/>
      <c r="BR43" s="150"/>
      <c r="BS43" s="123"/>
      <c r="BT43" s="123"/>
      <c r="BU43" s="123"/>
      <c r="BV43" s="123"/>
      <c r="BW43" s="123"/>
      <c r="BX43" s="123"/>
      <c r="BY43" s="150"/>
      <c r="BZ43" s="150"/>
      <c r="CA43" s="150"/>
      <c r="CB43" s="150"/>
      <c r="CC43" s="150"/>
      <c r="CD43" s="123"/>
      <c r="CE43" s="123"/>
      <c r="CF43" s="123"/>
      <c r="CG43" s="123"/>
      <c r="CH43" s="123"/>
      <c r="CI43" s="123"/>
      <c r="CJ43" s="150"/>
      <c r="CK43" s="150"/>
      <c r="CL43" s="150"/>
      <c r="CM43" s="150"/>
      <c r="CN43" s="150"/>
      <c r="CO43" s="123"/>
      <c r="CP43" s="123"/>
      <c r="CQ43" s="123"/>
      <c r="CR43" s="123"/>
      <c r="CS43" s="123"/>
      <c r="CT43" s="123"/>
      <c r="CU43" s="150"/>
      <c r="CV43" s="150"/>
      <c r="CW43" s="150"/>
      <c r="CX43" s="150"/>
      <c r="CY43" s="150"/>
      <c r="CZ43" s="123"/>
      <c r="DA43" s="123"/>
      <c r="DB43" s="123"/>
      <c r="DC43" s="123"/>
      <c r="DD43" s="123"/>
      <c r="DE43" s="123"/>
      <c r="DF43" s="150"/>
      <c r="DG43" s="150"/>
      <c r="DH43" s="150"/>
      <c r="DI43" s="150"/>
      <c r="DJ43" s="150"/>
      <c r="DK43" s="123"/>
      <c r="DL43" s="123"/>
      <c r="DM43" s="123"/>
      <c r="DN43" s="123"/>
      <c r="DO43" s="123"/>
      <c r="DP43" s="123"/>
      <c r="DQ43" s="150"/>
      <c r="DR43" s="150"/>
      <c r="DS43" s="150"/>
      <c r="DT43" s="150"/>
      <c r="DU43" s="150"/>
      <c r="DV43" s="123"/>
      <c r="DW43" s="123"/>
      <c r="DX43" s="123"/>
      <c r="DY43" s="123"/>
      <c r="DZ43" s="123"/>
      <c r="EA43" s="123"/>
      <c r="EB43" s="150"/>
      <c r="EC43" s="150"/>
      <c r="ED43" s="150"/>
      <c r="EE43" s="150"/>
      <c r="EF43" s="150"/>
      <c r="EG43" s="123"/>
      <c r="EH43" s="123"/>
      <c r="EI43" s="123"/>
      <c r="EJ43" s="123"/>
      <c r="EK43" s="123"/>
      <c r="EL43" s="123"/>
      <c r="EM43" s="150"/>
      <c r="EN43" s="150"/>
      <c r="EO43" s="150"/>
      <c r="EP43" s="150"/>
      <c r="EQ43" s="150"/>
      <c r="ER43" s="123"/>
      <c r="ES43" s="123"/>
      <c r="ET43" s="123"/>
      <c r="EU43" s="123"/>
      <c r="EV43" s="123"/>
      <c r="EW43" s="123"/>
      <c r="EX43" s="150"/>
      <c r="EY43" s="150"/>
      <c r="EZ43" s="150"/>
      <c r="FA43" s="150"/>
      <c r="FB43" s="150"/>
    </row>
    <row r="44" spans="16:158">
      <c r="P44" s="127">
        <v>0</v>
      </c>
      <c r="Q44" s="128">
        <v>0</v>
      </c>
      <c r="R44" s="57">
        <v>16</v>
      </c>
      <c r="S44" s="129">
        <v>174.58850000000001</v>
      </c>
      <c r="T44" s="129">
        <v>30.933061460000001</v>
      </c>
      <c r="U44" s="129">
        <v>-143.6554395</v>
      </c>
      <c r="V44" s="130">
        <v>0</v>
      </c>
      <c r="W44" s="130">
        <v>123.9217106</v>
      </c>
      <c r="X44" s="130">
        <v>0</v>
      </c>
      <c r="Y44" s="130">
        <v>0</v>
      </c>
      <c r="Z44" s="131">
        <v>800</v>
      </c>
      <c r="AA44" s="123"/>
      <c r="AB44" s="123"/>
      <c r="AC44" s="123"/>
      <c r="AD44" s="123"/>
      <c r="AE44" s="122"/>
      <c r="AF44" s="122"/>
      <c r="AG44" s="151"/>
      <c r="AH44" s="151"/>
      <c r="AI44" s="151"/>
      <c r="AJ44" s="151"/>
      <c r="AK44" s="151"/>
      <c r="AL44" s="123"/>
      <c r="AM44" s="123"/>
      <c r="AN44" s="123"/>
      <c r="AO44" s="123"/>
      <c r="AP44" s="122"/>
      <c r="AQ44" s="122"/>
      <c r="AR44" s="151"/>
      <c r="AS44" s="151"/>
      <c r="AT44" s="151"/>
      <c r="AU44" s="151"/>
      <c r="AV44" s="151"/>
      <c r="AW44" s="123"/>
      <c r="AX44" s="123"/>
      <c r="AY44" s="123"/>
      <c r="AZ44" s="123"/>
      <c r="BA44" s="122"/>
      <c r="BB44" s="122"/>
      <c r="BC44" s="151"/>
      <c r="BD44" s="151"/>
      <c r="BE44" s="151"/>
      <c r="BF44" s="151"/>
      <c r="BG44" s="151"/>
      <c r="BH44" s="123"/>
      <c r="BI44" s="123"/>
      <c r="BJ44" s="123"/>
      <c r="BK44" s="123"/>
      <c r="BL44" s="122"/>
      <c r="BM44" s="122"/>
      <c r="BN44" s="151"/>
      <c r="BO44" s="151"/>
      <c r="BP44" s="151"/>
      <c r="BQ44" s="151"/>
      <c r="BR44" s="151"/>
      <c r="BS44" s="123"/>
      <c r="BT44" s="123"/>
      <c r="BU44" s="123"/>
      <c r="BV44" s="123"/>
      <c r="BW44" s="122"/>
      <c r="BX44" s="122"/>
      <c r="BY44" s="151"/>
      <c r="BZ44" s="151"/>
      <c r="CA44" s="151"/>
      <c r="CB44" s="151"/>
      <c r="CC44" s="151"/>
      <c r="CD44" s="123"/>
      <c r="CE44" s="123"/>
      <c r="CF44" s="123"/>
      <c r="CG44" s="123"/>
      <c r="CH44" s="122"/>
      <c r="CI44" s="122"/>
      <c r="CJ44" s="151"/>
      <c r="CK44" s="151"/>
      <c r="CL44" s="151"/>
      <c r="CM44" s="151"/>
      <c r="CN44" s="151"/>
      <c r="CO44" s="123"/>
      <c r="CP44" s="123"/>
      <c r="CQ44" s="123"/>
      <c r="CR44" s="123"/>
      <c r="CS44" s="122"/>
      <c r="CT44" s="122"/>
      <c r="CU44" s="151"/>
      <c r="CV44" s="151"/>
      <c r="CW44" s="151"/>
      <c r="CX44" s="151"/>
      <c r="CY44" s="151"/>
      <c r="CZ44" s="123"/>
      <c r="DA44" s="123"/>
      <c r="DB44" s="123"/>
      <c r="DC44" s="123"/>
      <c r="DD44" s="122"/>
      <c r="DE44" s="122"/>
      <c r="DF44" s="151"/>
      <c r="DG44" s="151"/>
      <c r="DH44" s="151"/>
      <c r="DI44" s="151"/>
      <c r="DJ44" s="151"/>
      <c r="DK44" s="123"/>
      <c r="DL44" s="123"/>
      <c r="DM44" s="123"/>
      <c r="DN44" s="123"/>
      <c r="DO44" s="122"/>
      <c r="DP44" s="122"/>
      <c r="DQ44" s="151"/>
      <c r="DR44" s="151"/>
      <c r="DS44" s="151"/>
      <c r="DT44" s="151"/>
      <c r="DU44" s="151"/>
      <c r="DV44" s="123"/>
      <c r="DW44" s="123"/>
      <c r="DX44" s="123"/>
      <c r="DY44" s="123"/>
      <c r="DZ44" s="122"/>
      <c r="EA44" s="122"/>
      <c r="EB44" s="151"/>
      <c r="EC44" s="151"/>
      <c r="ED44" s="151"/>
      <c r="EE44" s="151"/>
      <c r="EF44" s="151"/>
      <c r="EG44" s="123"/>
      <c r="EH44" s="123"/>
      <c r="EI44" s="123"/>
      <c r="EJ44" s="123"/>
      <c r="EK44" s="122"/>
      <c r="EL44" s="122"/>
      <c r="EM44" s="151"/>
      <c r="EN44" s="151"/>
      <c r="EO44" s="151"/>
      <c r="EP44" s="151"/>
      <c r="EQ44" s="151"/>
      <c r="ER44" s="123"/>
      <c r="ES44" s="123"/>
      <c r="ET44" s="123"/>
      <c r="EU44" s="123"/>
      <c r="EV44" s="122"/>
      <c r="EW44" s="122"/>
      <c r="EX44" s="151"/>
      <c r="EY44" s="151"/>
      <c r="EZ44" s="151"/>
      <c r="FA44" s="151"/>
      <c r="FB44" s="151"/>
    </row>
    <row r="45" spans="16:158">
      <c r="P45" s="127">
        <v>0.5</v>
      </c>
      <c r="Q45" s="128">
        <v>-0.5</v>
      </c>
      <c r="R45" s="57">
        <v>26</v>
      </c>
      <c r="S45" s="129">
        <v>172.65180000000001</v>
      </c>
      <c r="T45" s="129">
        <v>30.82696284</v>
      </c>
      <c r="U45" s="129">
        <v>-141.8248011</v>
      </c>
      <c r="V45" s="130">
        <v>3.562567</v>
      </c>
      <c r="W45" s="130">
        <v>123.9079139</v>
      </c>
      <c r="X45" s="130">
        <v>0</v>
      </c>
      <c r="Y45" s="130">
        <v>4.4147499999999997</v>
      </c>
      <c r="Z45" s="131">
        <v>804.41470000000004</v>
      </c>
      <c r="AE45" s="114"/>
      <c r="AF45" s="114"/>
      <c r="AG45" s="114"/>
      <c r="AH45" s="114"/>
      <c r="AI45" s="31"/>
      <c r="AJ45" s="31"/>
      <c r="AK45" s="31"/>
      <c r="AP45" s="114"/>
      <c r="AQ45" s="114"/>
      <c r="AR45" s="114"/>
      <c r="AS45" s="114"/>
      <c r="AT45" s="31"/>
      <c r="AU45" s="31"/>
      <c r="AV45" s="31"/>
      <c r="BA45" s="114"/>
      <c r="BB45" s="114"/>
      <c r="BC45" s="114"/>
      <c r="BD45" s="114"/>
      <c r="BE45" s="31"/>
      <c r="BF45" s="31"/>
      <c r="BG45" s="31"/>
      <c r="BL45" s="114"/>
      <c r="BM45" s="114"/>
      <c r="BN45" s="114"/>
      <c r="BO45" s="114"/>
      <c r="BP45" s="31"/>
      <c r="BQ45" s="31"/>
      <c r="BR45" s="31"/>
      <c r="BW45" s="114"/>
      <c r="BX45" s="114"/>
      <c r="BY45" s="114"/>
      <c r="BZ45" s="114"/>
      <c r="CA45" s="31"/>
      <c r="CB45" s="31"/>
      <c r="CC45" s="31"/>
      <c r="CH45" s="114"/>
      <c r="CI45" s="114"/>
      <c r="CJ45" s="114"/>
      <c r="CK45" s="114"/>
      <c r="CL45" s="31"/>
      <c r="CM45" s="31"/>
      <c r="CN45" s="31"/>
      <c r="CS45" s="114"/>
      <c r="CT45" s="114"/>
      <c r="CU45" s="114"/>
      <c r="CV45" s="114"/>
      <c r="CW45" s="31"/>
      <c r="CX45" s="31"/>
      <c r="CY45" s="31"/>
      <c r="DD45" s="114"/>
      <c r="DE45" s="114"/>
      <c r="DF45" s="114"/>
      <c r="DG45" s="114"/>
      <c r="DH45" s="31"/>
      <c r="DI45" s="31"/>
      <c r="DJ45" s="31"/>
      <c r="DO45" s="114"/>
      <c r="DP45" s="114"/>
      <c r="DQ45" s="114"/>
      <c r="DR45" s="114"/>
      <c r="DS45" s="31"/>
      <c r="DT45" s="31"/>
      <c r="DU45" s="31"/>
      <c r="DZ45" s="114"/>
      <c r="EA45" s="114"/>
      <c r="EB45" s="114"/>
      <c r="EC45" s="114"/>
      <c r="ED45" s="31"/>
      <c r="EE45" s="31"/>
      <c r="EF45" s="31"/>
      <c r="EK45" s="114"/>
      <c r="EL45" s="114"/>
      <c r="EM45" s="114"/>
      <c r="EN45" s="114"/>
      <c r="EO45" s="31"/>
      <c r="EP45" s="31"/>
      <c r="EQ45" s="31"/>
      <c r="EV45" s="114"/>
      <c r="EW45" s="114"/>
      <c r="EX45" s="114"/>
      <c r="EY45" s="114"/>
      <c r="EZ45" s="31"/>
      <c r="FA45" s="31"/>
      <c r="FB45" s="31"/>
    </row>
    <row r="46" spans="16:158">
      <c r="P46" s="127">
        <v>1</v>
      </c>
      <c r="Q46" s="128">
        <v>-1</v>
      </c>
      <c r="R46" s="57">
        <v>31</v>
      </c>
      <c r="S46" s="129">
        <v>169.02019999999999</v>
      </c>
      <c r="T46" s="129">
        <v>30.72027872</v>
      </c>
      <c r="U46" s="129">
        <v>-138.29996969999999</v>
      </c>
      <c r="V46" s="130">
        <v>4.834911</v>
      </c>
      <c r="W46" s="130">
        <v>123.88032939999999</v>
      </c>
      <c r="X46" s="130">
        <v>0</v>
      </c>
      <c r="Y46" s="130">
        <v>5.9904999999999999</v>
      </c>
      <c r="Z46" s="131">
        <v>810.40530000000001</v>
      </c>
      <c r="AE46" s="114"/>
      <c r="AF46" s="114"/>
      <c r="AG46" s="114"/>
      <c r="AH46" s="114"/>
      <c r="AI46" s="31"/>
      <c r="AJ46" s="31"/>
      <c r="AK46" s="31"/>
      <c r="AP46" s="114"/>
      <c r="AQ46" s="114"/>
      <c r="AR46" s="114"/>
      <c r="AS46" s="114"/>
      <c r="AT46" s="31"/>
      <c r="AU46" s="31"/>
      <c r="AV46" s="31"/>
      <c r="BA46" s="114"/>
      <c r="BB46" s="114"/>
      <c r="BC46" s="114"/>
      <c r="BD46" s="114"/>
      <c r="BE46" s="31"/>
      <c r="BF46" s="31"/>
      <c r="BG46" s="31"/>
      <c r="BL46" s="114">
        <v>0</v>
      </c>
      <c r="BM46" s="114"/>
      <c r="BN46" s="114"/>
      <c r="BO46" s="114"/>
      <c r="BP46" s="31"/>
      <c r="BQ46" s="31"/>
      <c r="BR46" s="31"/>
      <c r="BW46" s="114"/>
      <c r="BX46" s="114"/>
      <c r="BY46" s="114"/>
      <c r="BZ46" s="114"/>
      <c r="CA46" s="31"/>
      <c r="CB46" s="31"/>
      <c r="CC46" s="31"/>
      <c r="CH46" s="114"/>
      <c r="CI46" s="114"/>
      <c r="CJ46" s="114"/>
      <c r="CK46" s="114"/>
      <c r="CL46" s="31"/>
      <c r="CM46" s="31"/>
      <c r="CN46" s="31"/>
      <c r="CS46" s="114"/>
      <c r="CT46" s="114"/>
      <c r="CU46" s="114"/>
      <c r="CV46" s="114"/>
      <c r="CW46" s="31"/>
      <c r="CX46" s="31"/>
      <c r="CY46" s="31"/>
      <c r="DD46" s="114"/>
      <c r="DE46" s="114"/>
      <c r="DF46" s="114"/>
      <c r="DG46" s="114"/>
      <c r="DH46" s="31"/>
      <c r="DI46" s="31"/>
      <c r="DJ46" s="31"/>
      <c r="DO46" s="114"/>
      <c r="DP46" s="114"/>
      <c r="DQ46" s="114"/>
      <c r="DR46" s="114"/>
      <c r="DS46" s="31"/>
      <c r="DT46" s="31"/>
      <c r="DU46" s="31"/>
      <c r="DZ46" s="114"/>
      <c r="EA46" s="114"/>
      <c r="EB46" s="114"/>
      <c r="EC46" s="114"/>
      <c r="ED46" s="31"/>
      <c r="EE46" s="31"/>
      <c r="EF46" s="31"/>
      <c r="EK46" s="114"/>
      <c r="EL46" s="114"/>
      <c r="EM46" s="114"/>
      <c r="EN46" s="114"/>
      <c r="EO46" s="31"/>
      <c r="EP46" s="31"/>
      <c r="EQ46" s="31"/>
      <c r="EV46" s="114"/>
      <c r="EW46" s="114"/>
      <c r="EX46" s="114"/>
      <c r="EY46" s="114"/>
      <c r="EZ46" s="31"/>
      <c r="FA46" s="31"/>
      <c r="FB46" s="31"/>
    </row>
    <row r="47" spans="16:158">
      <c r="P47" s="127">
        <v>1.5</v>
      </c>
      <c r="Q47" s="128">
        <v>-1.5</v>
      </c>
      <c r="R47" s="57">
        <v>36</v>
      </c>
      <c r="S47" s="129">
        <v>165.79759999999999</v>
      </c>
      <c r="T47" s="129">
        <v>30.61280013</v>
      </c>
      <c r="U47" s="129">
        <v>-135.18480729999999</v>
      </c>
      <c r="V47" s="130">
        <v>5.6831420000000001</v>
      </c>
      <c r="W47" s="130">
        <v>123.85476439999999</v>
      </c>
      <c r="X47" s="130">
        <v>0</v>
      </c>
      <c r="Y47" s="130">
        <v>7.0398750000000003</v>
      </c>
      <c r="Z47" s="131">
        <v>817.44510000000002</v>
      </c>
      <c r="AE47" s="114"/>
      <c r="AF47" s="114"/>
      <c r="AG47" s="114"/>
      <c r="AH47" s="114"/>
      <c r="AI47" s="31"/>
      <c r="AJ47" s="31"/>
      <c r="AK47" s="31"/>
      <c r="AP47" s="114"/>
      <c r="AQ47" s="114"/>
      <c r="AR47" s="114"/>
      <c r="AS47" s="114"/>
      <c r="AT47" s="31"/>
      <c r="AU47" s="31"/>
      <c r="AV47" s="31"/>
      <c r="BA47" s="114"/>
      <c r="BB47" s="114"/>
      <c r="BC47" s="114"/>
      <c r="BD47" s="114"/>
      <c r="BE47" s="31"/>
      <c r="BF47" s="31"/>
      <c r="BG47" s="31"/>
      <c r="BL47" s="114"/>
      <c r="BM47" s="114"/>
      <c r="BN47" s="114"/>
      <c r="BO47" s="114"/>
      <c r="BP47" s="31"/>
      <c r="BQ47" s="31"/>
      <c r="BR47" s="31"/>
      <c r="BW47" s="114"/>
      <c r="BX47" s="114"/>
      <c r="BY47" s="114"/>
      <c r="BZ47" s="114"/>
      <c r="CA47" s="31"/>
      <c r="CB47" s="31"/>
      <c r="CC47" s="31"/>
      <c r="CH47" s="114"/>
      <c r="CI47" s="114"/>
      <c r="CJ47" s="114"/>
      <c r="CK47" s="114"/>
      <c r="CL47" s="31"/>
      <c r="CM47" s="31"/>
      <c r="CN47" s="31"/>
      <c r="CS47" s="114"/>
      <c r="CT47" s="114"/>
      <c r="CU47" s="114"/>
      <c r="CV47" s="114"/>
      <c r="CW47" s="31"/>
      <c r="CX47" s="31"/>
      <c r="CY47" s="31"/>
      <c r="DD47" s="114"/>
      <c r="DE47" s="114"/>
      <c r="DF47" s="114"/>
      <c r="DG47" s="114"/>
      <c r="DH47" s="31"/>
      <c r="DI47" s="31"/>
      <c r="DJ47" s="31"/>
      <c r="DO47" s="114"/>
      <c r="DP47" s="114"/>
      <c r="DQ47" s="114"/>
      <c r="DR47" s="114"/>
      <c r="DS47" s="31"/>
      <c r="DT47" s="31"/>
      <c r="DU47" s="31"/>
      <c r="DZ47" s="114"/>
      <c r="EA47" s="114"/>
      <c r="EB47" s="114"/>
      <c r="EC47" s="114"/>
      <c r="ED47" s="31"/>
      <c r="EE47" s="31"/>
      <c r="EF47" s="31"/>
      <c r="EK47" s="114"/>
      <c r="EL47" s="114"/>
      <c r="EM47" s="114"/>
      <c r="EN47" s="114"/>
      <c r="EO47" s="31"/>
      <c r="EP47" s="31"/>
      <c r="EQ47" s="31"/>
      <c r="EV47" s="114"/>
      <c r="EW47" s="114"/>
      <c r="EX47" s="114"/>
      <c r="EY47" s="114"/>
      <c r="EZ47" s="31"/>
      <c r="FA47" s="31"/>
      <c r="FB47" s="31"/>
    </row>
    <row r="48" spans="16:158">
      <c r="P48" s="127">
        <v>2</v>
      </c>
      <c r="Q48" s="128">
        <v>-2</v>
      </c>
      <c r="R48" s="57">
        <v>41</v>
      </c>
      <c r="S48" s="129">
        <v>162.86660000000001</v>
      </c>
      <c r="T48" s="129">
        <v>30.50438789</v>
      </c>
      <c r="U48" s="129">
        <v>-132.362235</v>
      </c>
      <c r="V48" s="130">
        <v>6.531371</v>
      </c>
      <c r="W48" s="130">
        <v>123.83057119999999</v>
      </c>
      <c r="X48" s="130">
        <v>0</v>
      </c>
      <c r="Y48" s="130">
        <v>8.0890000000000004</v>
      </c>
      <c r="Z48" s="131">
        <v>825.53409999999997</v>
      </c>
      <c r="AE48" s="114"/>
      <c r="AF48" s="114"/>
      <c r="AG48" s="114"/>
      <c r="AH48" s="114"/>
      <c r="AI48" s="31"/>
      <c r="AJ48" s="31"/>
      <c r="AK48" s="31"/>
      <c r="AP48" s="114"/>
      <c r="AQ48" s="114"/>
      <c r="AR48" s="114"/>
      <c r="AS48" s="114"/>
      <c r="AT48" s="31"/>
      <c r="AU48" s="31"/>
      <c r="AV48" s="31"/>
      <c r="BA48" s="114"/>
      <c r="BB48" s="114"/>
      <c r="BC48" s="114"/>
      <c r="BD48" s="114"/>
      <c r="BE48" s="31"/>
      <c r="BF48" s="31"/>
      <c r="BG48" s="31"/>
      <c r="BL48" s="114"/>
      <c r="BM48" s="114"/>
      <c r="BN48" s="114"/>
      <c r="BO48" s="114"/>
      <c r="BP48" s="31"/>
      <c r="BQ48" s="31"/>
      <c r="BR48" s="31"/>
      <c r="BW48" s="114"/>
      <c r="BX48" s="114"/>
      <c r="BY48" s="114"/>
      <c r="BZ48" s="114"/>
      <c r="CA48" s="31"/>
      <c r="CB48" s="31"/>
      <c r="CC48" s="31"/>
      <c r="CH48" s="114"/>
      <c r="CI48" s="114"/>
      <c r="CJ48" s="114"/>
      <c r="CK48" s="114"/>
      <c r="CL48" s="31"/>
      <c r="CM48" s="31"/>
      <c r="CN48" s="31"/>
      <c r="CS48" s="114"/>
      <c r="CT48" s="114"/>
      <c r="CU48" s="114"/>
      <c r="CV48" s="114"/>
      <c r="CW48" s="31"/>
      <c r="CX48" s="31"/>
      <c r="CY48" s="31"/>
      <c r="DD48" s="114"/>
      <c r="DE48" s="114"/>
      <c r="DF48" s="114"/>
      <c r="DG48" s="114"/>
      <c r="DH48" s="31"/>
      <c r="DI48" s="31"/>
      <c r="DJ48" s="31"/>
      <c r="DO48" s="114"/>
      <c r="DP48" s="114"/>
      <c r="DQ48" s="114"/>
      <c r="DR48" s="114"/>
      <c r="DS48" s="31"/>
      <c r="DT48" s="31"/>
      <c r="DU48" s="31"/>
      <c r="DZ48" s="114"/>
      <c r="EA48" s="114"/>
      <c r="EB48" s="114"/>
      <c r="EC48" s="114"/>
      <c r="ED48" s="31"/>
      <c r="EE48" s="31"/>
      <c r="EF48" s="31"/>
      <c r="EK48" s="114"/>
      <c r="EL48" s="114"/>
      <c r="EM48" s="114"/>
      <c r="EN48" s="114"/>
      <c r="EO48" s="31"/>
      <c r="EP48" s="31"/>
      <c r="EQ48" s="31"/>
      <c r="EV48" s="114"/>
      <c r="EW48" s="114"/>
      <c r="EX48" s="114"/>
      <c r="EY48" s="114"/>
      <c r="EZ48" s="31"/>
      <c r="FA48" s="31"/>
      <c r="FB48" s="31"/>
    </row>
    <row r="49" spans="16:158">
      <c r="P49" s="127">
        <v>2.5</v>
      </c>
      <c r="Q49" s="128">
        <v>-2.5</v>
      </c>
      <c r="R49" s="57">
        <v>46</v>
      </c>
      <c r="S49" s="129">
        <v>160.1584</v>
      </c>
      <c r="T49" s="129">
        <v>30.394902859999998</v>
      </c>
      <c r="U49" s="129">
        <v>-129.76349859999999</v>
      </c>
      <c r="V49" s="130">
        <v>7.3796010000000001</v>
      </c>
      <c r="W49" s="130">
        <v>123.80737480000001</v>
      </c>
      <c r="X49" s="130">
        <v>0</v>
      </c>
      <c r="Y49" s="130">
        <v>9.1378129999999995</v>
      </c>
      <c r="Z49" s="131">
        <v>834.67190000000005</v>
      </c>
      <c r="AE49" s="114"/>
      <c r="AF49" s="114"/>
      <c r="AG49" s="114"/>
      <c r="AH49" s="114"/>
      <c r="AI49" s="31"/>
      <c r="AJ49" s="31"/>
      <c r="AK49" s="31"/>
      <c r="AP49" s="114"/>
      <c r="AQ49" s="114"/>
      <c r="AR49" s="114"/>
      <c r="AS49" s="114"/>
      <c r="AT49" s="31"/>
      <c r="AU49" s="31"/>
      <c r="AV49" s="31"/>
      <c r="BA49" s="114"/>
      <c r="BB49" s="114"/>
      <c r="BC49" s="114"/>
      <c r="BD49" s="114"/>
      <c r="BE49" s="31"/>
      <c r="BF49" s="31"/>
      <c r="BG49" s="31"/>
      <c r="BL49" s="114"/>
      <c r="BM49" s="114"/>
      <c r="BN49" s="114"/>
      <c r="BO49" s="114"/>
      <c r="BP49" s="31"/>
      <c r="BQ49" s="31"/>
      <c r="BR49" s="31"/>
      <c r="BW49" s="114"/>
      <c r="BX49" s="114"/>
      <c r="BY49" s="114"/>
      <c r="BZ49" s="114"/>
      <c r="CA49" s="31"/>
      <c r="CB49" s="31"/>
      <c r="CC49" s="31"/>
      <c r="CH49" s="114"/>
      <c r="CI49" s="114"/>
      <c r="CJ49" s="114"/>
      <c r="CK49" s="114"/>
      <c r="CL49" s="31"/>
      <c r="CM49" s="31"/>
      <c r="CN49" s="31"/>
      <c r="CS49" s="114"/>
      <c r="CT49" s="114"/>
      <c r="CU49" s="114"/>
      <c r="CV49" s="114"/>
      <c r="CW49" s="31"/>
      <c r="CX49" s="31"/>
      <c r="CY49" s="31"/>
      <c r="DD49" s="114"/>
      <c r="DE49" s="114"/>
      <c r="DF49" s="114"/>
      <c r="DG49" s="114"/>
      <c r="DH49" s="31"/>
      <c r="DI49" s="31"/>
      <c r="DJ49" s="31"/>
      <c r="DO49" s="114"/>
      <c r="DP49" s="114"/>
      <c r="DQ49" s="114"/>
      <c r="DR49" s="114"/>
      <c r="DS49" s="31"/>
      <c r="DT49" s="31"/>
      <c r="DU49" s="31"/>
      <c r="DZ49" s="114"/>
      <c r="EA49" s="114"/>
      <c r="EB49" s="114"/>
      <c r="EC49" s="114"/>
      <c r="ED49" s="31"/>
      <c r="EE49" s="31"/>
      <c r="EF49" s="31"/>
      <c r="EK49" s="114"/>
      <c r="EL49" s="114"/>
      <c r="EM49" s="114"/>
      <c r="EN49" s="114"/>
      <c r="EO49" s="31"/>
      <c r="EP49" s="31"/>
      <c r="EQ49" s="31"/>
      <c r="EV49" s="114"/>
      <c r="EW49" s="114"/>
      <c r="EX49" s="114"/>
      <c r="EY49" s="114"/>
      <c r="EZ49" s="31"/>
      <c r="FA49" s="31"/>
      <c r="FB49" s="31"/>
    </row>
    <row r="50" spans="16:158">
      <c r="P50" s="127">
        <v>3</v>
      </c>
      <c r="Q50" s="128">
        <v>-3</v>
      </c>
      <c r="R50" s="57">
        <v>51</v>
      </c>
      <c r="S50" s="129">
        <v>157.62790000000001</v>
      </c>
      <c r="T50" s="129">
        <v>30.28420595</v>
      </c>
      <c r="U50" s="129">
        <v>-127.343739</v>
      </c>
      <c r="V50" s="130">
        <v>8.2278300000000009</v>
      </c>
      <c r="W50" s="130">
        <v>123.7849331</v>
      </c>
      <c r="X50" s="130">
        <v>0</v>
      </c>
      <c r="Y50" s="130">
        <v>10.18619</v>
      </c>
      <c r="Z50" s="131">
        <v>844.85820000000001</v>
      </c>
      <c r="AE50" s="114"/>
      <c r="AF50" s="114"/>
      <c r="AG50" s="114"/>
      <c r="AH50" s="114"/>
      <c r="AI50" s="31"/>
      <c r="AJ50" s="31"/>
      <c r="AK50" s="31"/>
      <c r="AP50" s="114"/>
      <c r="AQ50" s="114"/>
      <c r="AR50" s="114"/>
      <c r="AS50" s="114"/>
      <c r="AT50" s="31"/>
      <c r="AU50" s="31"/>
      <c r="AV50" s="31"/>
      <c r="BA50" s="114"/>
      <c r="BB50" s="114"/>
      <c r="BC50" s="114"/>
      <c r="BD50" s="114"/>
      <c r="BE50" s="31"/>
      <c r="BF50" s="31"/>
      <c r="BG50" s="31"/>
      <c r="BL50" s="114"/>
      <c r="BM50" s="114"/>
      <c r="BN50" s="114"/>
      <c r="BO50" s="114"/>
      <c r="BP50" s="31"/>
      <c r="BQ50" s="31"/>
      <c r="BR50" s="31"/>
      <c r="BW50" s="114"/>
      <c r="BX50" s="114"/>
      <c r="BY50" s="114"/>
      <c r="BZ50" s="114"/>
      <c r="CA50" s="31"/>
      <c r="CB50" s="31"/>
      <c r="CC50" s="31"/>
      <c r="CH50" s="114"/>
      <c r="CI50" s="114"/>
      <c r="CJ50" s="114"/>
      <c r="CK50" s="114"/>
      <c r="CL50" s="31"/>
      <c r="CM50" s="31"/>
      <c r="CN50" s="31"/>
      <c r="CS50" s="114"/>
      <c r="CT50" s="114"/>
      <c r="CU50" s="114"/>
      <c r="CV50" s="114"/>
      <c r="CW50" s="31"/>
      <c r="CX50" s="31"/>
      <c r="CY50" s="31"/>
      <c r="DD50" s="114"/>
      <c r="DE50" s="114"/>
      <c r="DF50" s="114"/>
      <c r="DG50" s="114"/>
      <c r="DH50" s="31"/>
      <c r="DI50" s="31"/>
      <c r="DJ50" s="31"/>
      <c r="DO50" s="114"/>
      <c r="DP50" s="114"/>
      <c r="DQ50" s="114"/>
      <c r="DR50" s="114"/>
      <c r="DS50" s="31"/>
      <c r="DT50" s="31"/>
      <c r="DU50" s="31"/>
      <c r="DZ50" s="114"/>
      <c r="EA50" s="114"/>
      <c r="EB50" s="114"/>
      <c r="EC50" s="114"/>
      <c r="ED50" s="31"/>
      <c r="EE50" s="31"/>
      <c r="EF50" s="31"/>
      <c r="EK50" s="114"/>
      <c r="EL50" s="114"/>
      <c r="EM50" s="114"/>
      <c r="EN50" s="114"/>
      <c r="EO50" s="31"/>
      <c r="EP50" s="31"/>
      <c r="EQ50" s="31"/>
      <c r="EV50" s="114"/>
      <c r="EW50" s="114"/>
      <c r="EX50" s="114"/>
      <c r="EY50" s="114"/>
      <c r="EZ50" s="31"/>
      <c r="FA50" s="31"/>
      <c r="FB50" s="31"/>
    </row>
    <row r="51" spans="16:158">
      <c r="P51" s="127">
        <v>3.5</v>
      </c>
      <c r="Q51" s="128">
        <v>-3.5</v>
      </c>
      <c r="R51" s="57">
        <v>56</v>
      </c>
      <c r="S51" s="129">
        <v>155.24379999999999</v>
      </c>
      <c r="T51" s="129">
        <v>30.172158110000002</v>
      </c>
      <c r="U51" s="129">
        <v>-125.0716773</v>
      </c>
      <c r="V51" s="130">
        <v>9.0760620000000003</v>
      </c>
      <c r="W51" s="130">
        <v>123.76307850000001</v>
      </c>
      <c r="X51" s="130">
        <v>0</v>
      </c>
      <c r="Y51" s="130">
        <v>11.23438</v>
      </c>
      <c r="Z51" s="131">
        <v>856.09249999999997</v>
      </c>
      <c r="AE51" s="114"/>
      <c r="AF51" s="114"/>
      <c r="AG51" s="114"/>
      <c r="AH51" s="114"/>
      <c r="AI51" s="31"/>
      <c r="AJ51" s="31"/>
      <c r="AK51" s="31"/>
      <c r="AP51" s="114"/>
      <c r="AQ51" s="114"/>
      <c r="AR51" s="114"/>
      <c r="AS51" s="114"/>
      <c r="AT51" s="31"/>
      <c r="AU51" s="31"/>
      <c r="AV51" s="31"/>
      <c r="BA51" s="114"/>
      <c r="BB51" s="114"/>
      <c r="BC51" s="114"/>
      <c r="BD51" s="114"/>
      <c r="BE51" s="31"/>
      <c r="BF51" s="31"/>
      <c r="BG51" s="31"/>
      <c r="BL51" s="114"/>
      <c r="BM51" s="114"/>
      <c r="BN51" s="114"/>
      <c r="BO51" s="114"/>
      <c r="BP51" s="31"/>
      <c r="BQ51" s="31"/>
      <c r="BR51" s="31"/>
      <c r="BW51" s="114"/>
      <c r="BX51" s="114"/>
      <c r="BY51" s="114"/>
      <c r="BZ51" s="114"/>
      <c r="CA51" s="31"/>
      <c r="CB51" s="31"/>
      <c r="CC51" s="31"/>
      <c r="CH51" s="114"/>
      <c r="CI51" s="114"/>
      <c r="CJ51" s="114"/>
      <c r="CK51" s="114"/>
      <c r="CL51" s="31"/>
      <c r="CM51" s="31"/>
      <c r="CN51" s="31"/>
      <c r="CS51" s="114"/>
      <c r="CT51" s="114"/>
      <c r="CU51" s="114"/>
      <c r="CV51" s="114"/>
      <c r="CW51" s="31"/>
      <c r="CX51" s="31"/>
      <c r="CY51" s="31"/>
      <c r="DD51" s="114"/>
      <c r="DE51" s="114"/>
      <c r="DF51" s="114"/>
      <c r="DG51" s="114"/>
      <c r="DH51" s="31"/>
      <c r="DI51" s="31"/>
      <c r="DJ51" s="31"/>
      <c r="DO51" s="114"/>
      <c r="DP51" s="114"/>
      <c r="DQ51" s="114"/>
      <c r="DR51" s="114"/>
      <c r="DS51" s="31"/>
      <c r="DT51" s="31"/>
      <c r="DU51" s="31"/>
      <c r="DZ51" s="114"/>
      <c r="EA51" s="114"/>
      <c r="EB51" s="114"/>
      <c r="EC51" s="114"/>
      <c r="ED51" s="31"/>
      <c r="EE51" s="31"/>
      <c r="EF51" s="31"/>
      <c r="EK51" s="114"/>
      <c r="EL51" s="114"/>
      <c r="EM51" s="114"/>
      <c r="EN51" s="114"/>
      <c r="EO51" s="31"/>
      <c r="EP51" s="31"/>
      <c r="EQ51" s="31"/>
      <c r="EV51" s="114"/>
      <c r="EW51" s="114"/>
      <c r="EX51" s="114"/>
      <c r="EY51" s="114"/>
      <c r="EZ51" s="31"/>
      <c r="FA51" s="31"/>
      <c r="FB51" s="31"/>
    </row>
    <row r="52" spans="16:158">
      <c r="P52" s="127">
        <v>4</v>
      </c>
      <c r="Q52" s="128">
        <v>-4</v>
      </c>
      <c r="R52" s="57">
        <v>61</v>
      </c>
      <c r="S52" s="129">
        <v>152.983</v>
      </c>
      <c r="T52" s="129">
        <v>30.058620340000001</v>
      </c>
      <c r="U52" s="129">
        <v>-122.9244119</v>
      </c>
      <c r="V52" s="130">
        <v>9.9242889999999999</v>
      </c>
      <c r="W52" s="130">
        <v>123.7416892</v>
      </c>
      <c r="X52" s="130">
        <v>0</v>
      </c>
      <c r="Y52" s="130">
        <v>12.28213</v>
      </c>
      <c r="Z52" s="131">
        <v>868.37459999999999</v>
      </c>
      <c r="AE52" s="114"/>
      <c r="AF52" s="114"/>
      <c r="AG52" s="114"/>
      <c r="AH52" s="114"/>
      <c r="AI52" s="31"/>
      <c r="AJ52" s="31"/>
      <c r="AK52" s="31"/>
      <c r="AP52" s="114"/>
      <c r="AQ52" s="114"/>
      <c r="AR52" s="114"/>
      <c r="AS52" s="114"/>
      <c r="AT52" s="31"/>
      <c r="AU52" s="31"/>
      <c r="AV52" s="31"/>
      <c r="BA52" s="114"/>
      <c r="BB52" s="114"/>
      <c r="BC52" s="114"/>
      <c r="BD52" s="114"/>
      <c r="BE52" s="31"/>
      <c r="BF52" s="31"/>
      <c r="BG52" s="31"/>
      <c r="BL52" s="114"/>
      <c r="BM52" s="114"/>
      <c r="BN52" s="114"/>
      <c r="BO52" s="114"/>
      <c r="BP52" s="31"/>
      <c r="BQ52" s="31"/>
      <c r="BR52" s="31"/>
      <c r="BW52" s="114"/>
      <c r="BX52" s="114"/>
      <c r="BY52" s="114"/>
      <c r="BZ52" s="114"/>
      <c r="CA52" s="31"/>
      <c r="CB52" s="31"/>
      <c r="CC52" s="31"/>
      <c r="CH52" s="114"/>
      <c r="CI52" s="114"/>
      <c r="CJ52" s="114"/>
      <c r="CK52" s="114"/>
      <c r="CL52" s="31"/>
      <c r="CM52" s="31"/>
      <c r="CN52" s="31"/>
      <c r="CS52" s="114"/>
      <c r="CT52" s="114"/>
      <c r="CU52" s="114"/>
      <c r="CV52" s="114"/>
      <c r="CW52" s="31"/>
      <c r="CX52" s="31"/>
      <c r="CY52" s="31"/>
      <c r="DD52" s="114"/>
      <c r="DE52" s="114"/>
      <c r="DF52" s="114"/>
      <c r="DG52" s="114"/>
      <c r="DH52" s="31"/>
      <c r="DI52" s="31"/>
      <c r="DJ52" s="31"/>
      <c r="DO52" s="114"/>
      <c r="DP52" s="114"/>
      <c r="DQ52" s="114"/>
      <c r="DR52" s="114"/>
      <c r="DS52" s="31"/>
      <c r="DT52" s="31"/>
      <c r="DU52" s="31"/>
      <c r="DZ52" s="114"/>
      <c r="EA52" s="114"/>
      <c r="EB52" s="114"/>
      <c r="EC52" s="114"/>
      <c r="ED52" s="31"/>
      <c r="EE52" s="31"/>
      <c r="EF52" s="31"/>
      <c r="EK52" s="114"/>
      <c r="EL52" s="114"/>
      <c r="EM52" s="114"/>
      <c r="EN52" s="114"/>
      <c r="EO52" s="31"/>
      <c r="EP52" s="31"/>
      <c r="EQ52" s="31"/>
      <c r="EV52" s="114"/>
      <c r="EW52" s="114"/>
      <c r="EX52" s="114"/>
      <c r="EY52" s="114"/>
      <c r="EZ52" s="31"/>
      <c r="FA52" s="31"/>
      <c r="FB52" s="31"/>
    </row>
    <row r="53" spans="16:158">
      <c r="P53" s="127">
        <v>4.5</v>
      </c>
      <c r="Q53" s="128">
        <v>-4.5</v>
      </c>
      <c r="R53" s="57">
        <v>66</v>
      </c>
      <c r="S53" s="129">
        <v>150.828</v>
      </c>
      <c r="T53" s="129">
        <v>29.94345367</v>
      </c>
      <c r="U53" s="129">
        <v>-120.8845645</v>
      </c>
      <c r="V53" s="130">
        <v>10.77252</v>
      </c>
      <c r="W53" s="130">
        <v>123.7206734</v>
      </c>
      <c r="X53" s="130">
        <v>0</v>
      </c>
      <c r="Y53" s="130">
        <v>13.329560000000001</v>
      </c>
      <c r="Z53" s="131">
        <v>881.70420000000001</v>
      </c>
      <c r="AE53" s="114"/>
      <c r="AF53" s="114"/>
      <c r="AG53" s="114"/>
      <c r="AH53" s="114"/>
      <c r="AI53" s="31"/>
      <c r="AJ53" s="31"/>
      <c r="AK53" s="31"/>
      <c r="AP53" s="114"/>
      <c r="AQ53" s="114"/>
      <c r="AR53" s="114"/>
      <c r="AS53" s="114"/>
      <c r="AT53" s="31"/>
      <c r="AU53" s="31"/>
      <c r="AV53" s="31"/>
      <c r="BA53" s="114"/>
      <c r="BB53" s="114"/>
      <c r="BC53" s="114"/>
      <c r="BD53" s="114"/>
      <c r="BE53" s="31"/>
      <c r="BF53" s="31"/>
      <c r="BG53" s="31"/>
      <c r="BL53" s="114"/>
      <c r="BM53" s="114"/>
      <c r="BN53" s="114"/>
      <c r="BO53" s="114"/>
      <c r="BP53" s="31"/>
      <c r="BQ53" s="31"/>
      <c r="BR53" s="31"/>
      <c r="BW53" s="114"/>
      <c r="BX53" s="114"/>
      <c r="BY53" s="114"/>
      <c r="BZ53" s="114"/>
      <c r="CA53" s="31"/>
      <c r="CB53" s="31"/>
      <c r="CC53" s="31"/>
      <c r="CH53" s="114"/>
      <c r="CI53" s="114"/>
      <c r="CJ53" s="114"/>
      <c r="CK53" s="114"/>
      <c r="CL53" s="31"/>
      <c r="CM53" s="31"/>
      <c r="CN53" s="31"/>
      <c r="CS53" s="114"/>
      <c r="CT53" s="114"/>
      <c r="CU53" s="114"/>
      <c r="CV53" s="114"/>
      <c r="CW53" s="31"/>
      <c r="CX53" s="31"/>
      <c r="CY53" s="31"/>
      <c r="DD53" s="114"/>
      <c r="DE53" s="114"/>
      <c r="DF53" s="114"/>
      <c r="DG53" s="114"/>
      <c r="DH53" s="31"/>
      <c r="DI53" s="31"/>
      <c r="DJ53" s="31"/>
      <c r="DO53" s="114"/>
      <c r="DP53" s="114"/>
      <c r="DQ53" s="114"/>
      <c r="DR53" s="114"/>
      <c r="DS53" s="31"/>
      <c r="DT53" s="31"/>
      <c r="DU53" s="31"/>
      <c r="DZ53" s="114"/>
      <c r="EA53" s="114"/>
      <c r="EB53" s="114"/>
      <c r="EC53" s="114"/>
      <c r="ED53" s="31"/>
      <c r="EE53" s="31"/>
      <c r="EF53" s="31"/>
      <c r="EK53" s="114"/>
      <c r="EL53" s="114"/>
      <c r="EM53" s="114"/>
      <c r="EN53" s="114"/>
      <c r="EO53" s="31"/>
      <c r="EP53" s="31"/>
      <c r="EQ53" s="31"/>
      <c r="EV53" s="114"/>
      <c r="EW53" s="114"/>
      <c r="EX53" s="114"/>
      <c r="EY53" s="114"/>
      <c r="EZ53" s="31"/>
      <c r="FA53" s="31"/>
      <c r="FB53" s="31"/>
    </row>
    <row r="54" spans="16:158">
      <c r="P54" s="127">
        <v>5</v>
      </c>
      <c r="Q54" s="128">
        <v>-5</v>
      </c>
      <c r="R54" s="57">
        <v>71</v>
      </c>
      <c r="S54" s="129">
        <v>148.76509999999999</v>
      </c>
      <c r="T54" s="129">
        <v>29.8265192</v>
      </c>
      <c r="U54" s="129">
        <v>-118.9385717</v>
      </c>
      <c r="V54" s="130">
        <v>11.620749999999999</v>
      </c>
      <c r="W54" s="130">
        <v>123.6999596</v>
      </c>
      <c r="X54" s="130">
        <v>0</v>
      </c>
      <c r="Y54" s="130">
        <v>14.376749999999999</v>
      </c>
      <c r="Z54" s="131">
        <v>896.08090000000004</v>
      </c>
      <c r="AE54" s="114"/>
      <c r="AF54" s="114"/>
      <c r="AG54" s="114"/>
      <c r="AH54" s="114"/>
      <c r="AI54" s="122"/>
      <c r="AJ54" s="122"/>
      <c r="AK54" s="122"/>
      <c r="AP54" s="114"/>
      <c r="AQ54" s="114"/>
      <c r="AR54" s="114"/>
      <c r="AS54" s="114"/>
      <c r="AT54" s="122"/>
      <c r="AU54" s="122"/>
      <c r="AV54" s="122"/>
    </row>
    <row r="55" spans="16:158">
      <c r="P55" s="127">
        <v>5.0010000000000003</v>
      </c>
      <c r="Q55" s="128">
        <v>-5.0010000000000003</v>
      </c>
      <c r="R55" s="57">
        <v>71.007999999999996</v>
      </c>
      <c r="S55" s="129">
        <v>148.75460000000001</v>
      </c>
      <c r="T55" s="129">
        <v>29.826281519999998</v>
      </c>
      <c r="U55" s="129">
        <v>-118.9282809</v>
      </c>
      <c r="V55" s="130">
        <v>2.2304689999999999E-2</v>
      </c>
      <c r="W55" s="130">
        <v>60.92416429</v>
      </c>
      <c r="X55" s="130">
        <v>0</v>
      </c>
      <c r="Y55" s="130">
        <v>2.0562500000000001E-2</v>
      </c>
      <c r="Z55" s="131">
        <v>896.10149999999999</v>
      </c>
      <c r="AI55" s="123"/>
      <c r="AJ55" s="123"/>
      <c r="AK55" s="123"/>
      <c r="AT55" s="123"/>
      <c r="AU55" s="123"/>
      <c r="AV55" s="123"/>
    </row>
    <row r="56" spans="16:158">
      <c r="P56" s="127">
        <v>5.5</v>
      </c>
      <c r="Q56" s="128">
        <v>-5.5</v>
      </c>
      <c r="R56" s="57">
        <v>75</v>
      </c>
      <c r="S56" s="129">
        <v>140.51669999999999</v>
      </c>
      <c r="T56" s="129">
        <v>29.70767532</v>
      </c>
      <c r="U56" s="129">
        <v>-110.8089873</v>
      </c>
      <c r="V56" s="130">
        <v>10.52894</v>
      </c>
      <c r="W56" s="130">
        <v>61.788596839999997</v>
      </c>
      <c r="X56" s="130">
        <v>0</v>
      </c>
      <c r="Y56" s="130">
        <v>6.4604999999999997</v>
      </c>
      <c r="Z56" s="131">
        <v>902.56200000000001</v>
      </c>
      <c r="AI56" s="123"/>
      <c r="AJ56" s="123"/>
      <c r="AK56" s="123"/>
      <c r="AT56" s="123"/>
      <c r="AU56" s="123"/>
      <c r="AV56" s="123"/>
    </row>
    <row r="57" spans="16:158">
      <c r="P57" s="127">
        <v>6</v>
      </c>
      <c r="Q57" s="128">
        <v>-6</v>
      </c>
      <c r="R57" s="57">
        <v>79</v>
      </c>
      <c r="S57" s="129">
        <v>132.7456</v>
      </c>
      <c r="T57" s="129">
        <v>29.587974620000001</v>
      </c>
      <c r="U57" s="129">
        <v>-103.15763080000001</v>
      </c>
      <c r="V57" s="130">
        <v>11.127520000000001</v>
      </c>
      <c r="W57" s="130">
        <v>62.675226250000001</v>
      </c>
      <c r="X57" s="130">
        <v>0</v>
      </c>
      <c r="Y57" s="130">
        <v>6.9251880000000003</v>
      </c>
      <c r="Z57" s="131">
        <v>909.48720000000003</v>
      </c>
      <c r="AI57" s="123"/>
      <c r="AJ57" s="123"/>
      <c r="AK57" s="123"/>
      <c r="AT57" s="123"/>
      <c r="AU57" s="123"/>
      <c r="AV57" s="123"/>
    </row>
    <row r="58" spans="16:158">
      <c r="P58" s="127">
        <v>6.5</v>
      </c>
      <c r="Q58" s="128">
        <v>-6.5</v>
      </c>
      <c r="R58" s="57">
        <v>83</v>
      </c>
      <c r="S58" s="129">
        <v>125.4046</v>
      </c>
      <c r="T58" s="129">
        <v>29.467355479999998</v>
      </c>
      <c r="U58" s="129">
        <v>-95.937223680000002</v>
      </c>
      <c r="V58" s="130">
        <v>11.70557</v>
      </c>
      <c r="W58" s="130">
        <v>63.586798909999999</v>
      </c>
      <c r="X58" s="130">
        <v>0</v>
      </c>
      <c r="Y58" s="130">
        <v>7.39025</v>
      </c>
      <c r="Z58" s="131">
        <v>916.87739999999997</v>
      </c>
      <c r="AI58" s="123"/>
      <c r="AJ58" s="123"/>
      <c r="AK58" s="123"/>
      <c r="AT58" s="123"/>
      <c r="AU58" s="123"/>
      <c r="AV58" s="123"/>
    </row>
    <row r="59" spans="16:158">
      <c r="P59" s="127">
        <v>7</v>
      </c>
      <c r="Q59" s="128">
        <v>-7</v>
      </c>
      <c r="R59" s="57">
        <v>87</v>
      </c>
      <c r="S59" s="129">
        <v>118.4483</v>
      </c>
      <c r="T59" s="129">
        <v>29.34575624</v>
      </c>
      <c r="U59" s="129">
        <v>-89.102554620000006</v>
      </c>
      <c r="V59" s="130">
        <v>12.283620000000001</v>
      </c>
      <c r="W59" s="130">
        <v>64.528101550000002</v>
      </c>
      <c r="X59" s="130">
        <v>0</v>
      </c>
      <c r="Y59" s="130">
        <v>7.8688750000000001</v>
      </c>
      <c r="Z59" s="131">
        <v>924.74630000000002</v>
      </c>
      <c r="AI59" s="123"/>
      <c r="AJ59" s="123"/>
      <c r="AK59" s="123"/>
      <c r="AT59" s="123"/>
      <c r="AU59" s="123"/>
      <c r="AV59" s="123"/>
    </row>
    <row r="60" spans="16:158">
      <c r="P60" s="127">
        <v>7.5</v>
      </c>
      <c r="Q60" s="128">
        <v>-7.5</v>
      </c>
      <c r="R60" s="57">
        <v>91</v>
      </c>
      <c r="S60" s="129">
        <v>111.8383</v>
      </c>
      <c r="T60" s="129">
        <v>29.223113380000001</v>
      </c>
      <c r="U60" s="129">
        <v>-82.615204489999996</v>
      </c>
      <c r="V60" s="130">
        <v>12.861689999999999</v>
      </c>
      <c r="W60" s="130">
        <v>65.504393969999995</v>
      </c>
      <c r="X60" s="130">
        <v>0</v>
      </c>
      <c r="Y60" s="130">
        <v>8.3626249999999995</v>
      </c>
      <c r="Z60" s="131">
        <v>933.10889999999995</v>
      </c>
      <c r="AI60" s="123"/>
      <c r="AJ60" s="123"/>
      <c r="AK60" s="123"/>
      <c r="AT60" s="123"/>
      <c r="AU60" s="123"/>
      <c r="AV60" s="123"/>
    </row>
    <row r="61" spans="16:158">
      <c r="P61" s="127">
        <v>8</v>
      </c>
      <c r="Q61" s="128">
        <v>-8</v>
      </c>
      <c r="R61" s="57">
        <v>95</v>
      </c>
      <c r="S61" s="129">
        <v>105.5416</v>
      </c>
      <c r="T61" s="129">
        <v>29.09936145</v>
      </c>
      <c r="U61" s="129">
        <v>-76.442279780000007</v>
      </c>
      <c r="V61" s="130">
        <v>13.439730000000001</v>
      </c>
      <c r="W61" s="130">
        <v>66.521564819999995</v>
      </c>
      <c r="X61" s="130">
        <v>0</v>
      </c>
      <c r="Y61" s="130">
        <v>8.8723130000000001</v>
      </c>
      <c r="Z61" s="131">
        <v>941.98130000000003</v>
      </c>
      <c r="AI61" s="123"/>
      <c r="AJ61" s="123"/>
      <c r="AK61" s="123"/>
      <c r="AT61" s="123"/>
      <c r="AU61" s="123"/>
      <c r="AV61" s="123"/>
    </row>
    <row r="62" spans="16:158">
      <c r="P62" s="127">
        <v>8.5</v>
      </c>
      <c r="Q62" s="128">
        <v>-8.5</v>
      </c>
      <c r="R62" s="57">
        <v>99</v>
      </c>
      <c r="S62" s="129">
        <v>99.529839999999993</v>
      </c>
      <c r="T62" s="129">
        <v>28.974432839999999</v>
      </c>
      <c r="U62" s="129">
        <v>-70.555405719999996</v>
      </c>
      <c r="V62" s="130">
        <v>14.01778</v>
      </c>
      <c r="W62" s="130">
        <v>67.586323829999998</v>
      </c>
      <c r="X62" s="130">
        <v>0</v>
      </c>
      <c r="Y62" s="130">
        <v>9.3999380000000006</v>
      </c>
      <c r="Z62" s="131">
        <v>951.38120000000004</v>
      </c>
      <c r="AI62" s="123"/>
      <c r="AJ62" s="123"/>
      <c r="AK62" s="123"/>
      <c r="AT62" s="123"/>
      <c r="AU62" s="123"/>
      <c r="AV62" s="123"/>
    </row>
    <row r="63" spans="16:158">
      <c r="P63" s="127">
        <v>9</v>
      </c>
      <c r="Q63" s="128">
        <v>-9</v>
      </c>
      <c r="R63" s="57">
        <v>103</v>
      </c>
      <c r="S63" s="129">
        <v>93.778170000000003</v>
      </c>
      <c r="T63" s="129">
        <v>28.848257579999999</v>
      </c>
      <c r="U63" s="129">
        <v>-64.929910149999998</v>
      </c>
      <c r="V63" s="130">
        <v>14.595840000000001</v>
      </c>
      <c r="W63" s="130">
        <v>68.706447319999995</v>
      </c>
      <c r="X63" s="130">
        <v>0</v>
      </c>
      <c r="Y63" s="130">
        <v>9.9469999999999992</v>
      </c>
      <c r="Z63" s="131">
        <v>961.32820000000004</v>
      </c>
      <c r="AI63" s="123"/>
      <c r="AJ63" s="123"/>
      <c r="AK63" s="123"/>
      <c r="AT63" s="123"/>
      <c r="AU63" s="123"/>
      <c r="AV63" s="123"/>
    </row>
    <row r="64" spans="16:158">
      <c r="P64" s="132">
        <v>9.5</v>
      </c>
      <c r="Q64" s="133">
        <v>-9.5</v>
      </c>
      <c r="R64" s="134">
        <v>107</v>
      </c>
      <c r="S64" s="135">
        <v>88.265000000000001</v>
      </c>
      <c r="T64" s="135">
        <v>28.720763120000001</v>
      </c>
      <c r="U64" s="135">
        <v>-59.544236269999999</v>
      </c>
      <c r="V64" s="136">
        <v>15.17389</v>
      </c>
      <c r="W64" s="136">
        <v>69.891079329999997</v>
      </c>
      <c r="X64" s="136">
        <v>0</v>
      </c>
      <c r="Y64" s="136">
        <v>10.51581</v>
      </c>
      <c r="Z64" s="137">
        <v>971.84400000000005</v>
      </c>
      <c r="AI64" s="123"/>
      <c r="AJ64" s="123"/>
      <c r="AK64" s="123"/>
      <c r="AT64" s="123"/>
      <c r="AU64" s="123"/>
      <c r="AV64" s="123"/>
    </row>
    <row r="65" spans="16:48">
      <c r="P65" s="132">
        <v>10</v>
      </c>
      <c r="Q65" s="133">
        <v>-10</v>
      </c>
      <c r="R65" s="134">
        <v>111</v>
      </c>
      <c r="S65" s="135">
        <v>82.971289999999996</v>
      </c>
      <c r="T65" s="135">
        <v>28.591874010000002</v>
      </c>
      <c r="U65" s="135">
        <v>-54.379416579999997</v>
      </c>
      <c r="V65" s="136">
        <v>15.751950000000001</v>
      </c>
      <c r="W65" s="136">
        <v>71.151139220000005</v>
      </c>
      <c r="X65" s="136">
        <v>0</v>
      </c>
      <c r="Y65" s="136">
        <v>11.10894</v>
      </c>
      <c r="Z65" s="137">
        <v>982.9529</v>
      </c>
      <c r="AI65" s="123"/>
      <c r="AJ65" s="123"/>
      <c r="AK65" s="123"/>
      <c r="AT65" s="123"/>
      <c r="AU65" s="123"/>
      <c r="AV65" s="123"/>
    </row>
    <row r="66" spans="16:48">
      <c r="P66" s="132">
        <v>10.000999999999999</v>
      </c>
      <c r="Q66" s="133">
        <v>-10.000999999999999</v>
      </c>
      <c r="R66" s="134">
        <v>111.008</v>
      </c>
      <c r="S66" s="135">
        <v>82.960909999999998</v>
      </c>
      <c r="T66" s="135">
        <v>28.591613280000001</v>
      </c>
      <c r="U66" s="135">
        <v>-54.369301329999999</v>
      </c>
      <c r="V66" s="136">
        <v>3.2078120000000002E-2</v>
      </c>
      <c r="W66" s="136">
        <v>71.153742120000004</v>
      </c>
      <c r="X66" s="136">
        <v>0</v>
      </c>
      <c r="Y66" s="136">
        <v>2.2812499999999999E-2</v>
      </c>
      <c r="Z66" s="137">
        <v>982.97580000000005</v>
      </c>
      <c r="AI66" s="123"/>
      <c r="AJ66" s="123"/>
      <c r="AK66" s="123"/>
      <c r="AT66" s="123"/>
      <c r="AU66" s="123"/>
      <c r="AV66" s="123"/>
    </row>
    <row r="67" spans="16:48">
      <c r="P67" s="132">
        <v>10.5</v>
      </c>
      <c r="Q67" s="133">
        <v>-10.5</v>
      </c>
      <c r="R67" s="134">
        <v>115</v>
      </c>
      <c r="S67" s="135">
        <v>77.880200000000002</v>
      </c>
      <c r="T67" s="135">
        <v>28.461508569999999</v>
      </c>
      <c r="U67" s="135">
        <v>-49.418694680000002</v>
      </c>
      <c r="V67" s="136">
        <v>16.297920000000001</v>
      </c>
      <c r="W67" s="136">
        <v>72.49985246</v>
      </c>
      <c r="X67" s="136">
        <v>0</v>
      </c>
      <c r="Y67" s="136">
        <v>11.706810000000001</v>
      </c>
      <c r="Z67" s="137">
        <v>994.68259999999998</v>
      </c>
      <c r="AI67" s="123"/>
      <c r="AJ67" s="123"/>
      <c r="AK67" s="123"/>
      <c r="AT67" s="123"/>
      <c r="AU67" s="123"/>
      <c r="AV67" s="123"/>
    </row>
    <row r="68" spans="16:48">
      <c r="P68" s="132">
        <v>11</v>
      </c>
      <c r="Q68" s="133">
        <v>-11</v>
      </c>
      <c r="R68" s="134">
        <v>119</v>
      </c>
      <c r="S68" s="135">
        <v>72.976749999999996</v>
      </c>
      <c r="T68" s="135">
        <v>28.329590530000001</v>
      </c>
      <c r="U68" s="135">
        <v>-44.647162710000003</v>
      </c>
      <c r="V68" s="136">
        <v>16.908049999999999</v>
      </c>
      <c r="W68" s="136">
        <v>73.95348654</v>
      </c>
      <c r="X68" s="136">
        <v>0</v>
      </c>
      <c r="Y68" s="136">
        <v>12.38175</v>
      </c>
      <c r="Z68" s="137">
        <v>1007.064</v>
      </c>
      <c r="AI68" s="123"/>
      <c r="AJ68" s="123"/>
      <c r="AK68" s="123"/>
      <c r="AT68" s="123"/>
      <c r="AU68" s="123"/>
      <c r="AV68" s="123"/>
    </row>
    <row r="69" spans="16:48">
      <c r="P69" s="132">
        <v>11.5</v>
      </c>
      <c r="Q69" s="133">
        <v>-11.5</v>
      </c>
      <c r="R69" s="134">
        <v>123</v>
      </c>
      <c r="S69" s="135">
        <v>68.247590000000002</v>
      </c>
      <c r="T69" s="135">
        <v>28.196030369999999</v>
      </c>
      <c r="U69" s="135">
        <v>-40.051558739999997</v>
      </c>
      <c r="V69" s="136">
        <v>17.48611</v>
      </c>
      <c r="W69" s="136">
        <v>75.532329180000005</v>
      </c>
      <c r="X69" s="136">
        <v>0</v>
      </c>
      <c r="Y69" s="136">
        <v>13.07025</v>
      </c>
      <c r="Z69" s="137">
        <v>1020.135</v>
      </c>
      <c r="AI69" s="123"/>
      <c r="AJ69" s="123"/>
      <c r="AK69" s="123"/>
      <c r="AT69" s="123"/>
      <c r="AU69" s="123"/>
      <c r="AV69" s="123"/>
    </row>
    <row r="70" spans="16:48">
      <c r="P70" s="132">
        <v>12</v>
      </c>
      <c r="Q70" s="133">
        <v>-12</v>
      </c>
      <c r="R70" s="134">
        <v>127</v>
      </c>
      <c r="S70" s="135">
        <v>63.680709999999998</v>
      </c>
      <c r="T70" s="135">
        <v>28.06073679</v>
      </c>
      <c r="U70" s="135">
        <v>-35.619976860000001</v>
      </c>
      <c r="V70" s="136">
        <v>18.064160000000001</v>
      </c>
      <c r="W70" s="136">
        <v>77.262090580000006</v>
      </c>
      <c r="X70" s="136">
        <v>0</v>
      </c>
      <c r="Y70" s="136">
        <v>13.801119999999999</v>
      </c>
      <c r="Z70" s="137">
        <v>1033.9359999999999</v>
      </c>
      <c r="AI70" s="123"/>
      <c r="AJ70" s="123"/>
      <c r="AK70" s="123"/>
      <c r="AT70" s="123"/>
      <c r="AU70" s="123"/>
      <c r="AV70" s="123"/>
    </row>
    <row r="71" spans="16:48">
      <c r="P71" s="132">
        <v>12.5</v>
      </c>
      <c r="Q71" s="133">
        <v>-12.5</v>
      </c>
      <c r="R71" s="134">
        <v>131</v>
      </c>
      <c r="S71" s="135">
        <v>59.265349999999998</v>
      </c>
      <c r="T71" s="135">
        <v>27.923612850000001</v>
      </c>
      <c r="U71" s="135">
        <v>-31.341733680000001</v>
      </c>
      <c r="V71" s="136">
        <v>18.642219999999998</v>
      </c>
      <c r="W71" s="136">
        <v>79.175801460000002</v>
      </c>
      <c r="X71" s="136">
        <v>0</v>
      </c>
      <c r="Y71" s="136">
        <v>14.58244</v>
      </c>
      <c r="Z71" s="137">
        <v>1048.518</v>
      </c>
      <c r="AI71" s="123"/>
      <c r="AJ71" s="123"/>
      <c r="AK71" s="123"/>
      <c r="AT71" s="123"/>
      <c r="AU71" s="123"/>
      <c r="AV71" s="123"/>
    </row>
    <row r="72" spans="16:48">
      <c r="P72" s="132">
        <v>13</v>
      </c>
      <c r="Q72" s="133">
        <v>-13</v>
      </c>
      <c r="R72" s="134">
        <v>135</v>
      </c>
      <c r="S72" s="135">
        <v>54.99174</v>
      </c>
      <c r="T72" s="135">
        <v>27.784554929999999</v>
      </c>
      <c r="U72" s="135">
        <v>-27.20718244</v>
      </c>
      <c r="V72" s="136">
        <v>19.22025</v>
      </c>
      <c r="W72" s="136">
        <v>81.316415840000005</v>
      </c>
      <c r="X72" s="136">
        <v>0</v>
      </c>
      <c r="Y72" s="136">
        <v>15.424250000000001</v>
      </c>
      <c r="Z72" s="137">
        <v>1063.942</v>
      </c>
      <c r="AI72" s="123"/>
      <c r="AJ72" s="123"/>
      <c r="AK72" s="123"/>
      <c r="AT72" s="123"/>
      <c r="AU72" s="123"/>
      <c r="AV72" s="123"/>
    </row>
    <row r="73" spans="16:48">
      <c r="P73" s="132">
        <v>13.5</v>
      </c>
      <c r="Q73" s="133">
        <v>-13.5</v>
      </c>
      <c r="R73" s="134">
        <v>139</v>
      </c>
      <c r="S73" s="135">
        <v>50.851059999999997</v>
      </c>
      <c r="T73" s="135">
        <v>27.643451379999998</v>
      </c>
      <c r="U73" s="135">
        <v>-23.207603760000001</v>
      </c>
      <c r="V73" s="136">
        <v>19.798310000000001</v>
      </c>
      <c r="W73" s="136">
        <v>83.74000101</v>
      </c>
      <c r="X73" s="136">
        <v>0</v>
      </c>
      <c r="Y73" s="136">
        <v>16.34</v>
      </c>
      <c r="Z73" s="137">
        <v>1080.2819999999999</v>
      </c>
      <c r="AI73" s="123"/>
      <c r="AJ73" s="123"/>
      <c r="AK73" s="123"/>
      <c r="AT73" s="123"/>
      <c r="AU73" s="123"/>
      <c r="AV73" s="123"/>
    </row>
    <row r="74" spans="16:48">
      <c r="P74" s="132">
        <v>14</v>
      </c>
      <c r="Q74" s="133">
        <v>-14</v>
      </c>
      <c r="R74" s="134">
        <v>143</v>
      </c>
      <c r="S74" s="135">
        <v>46.835270000000001</v>
      </c>
      <c r="T74" s="135">
        <v>27.500180759999999</v>
      </c>
      <c r="U74" s="135">
        <v>-19.335089159999999</v>
      </c>
      <c r="V74" s="136">
        <v>20.376380000000001</v>
      </c>
      <c r="W74" s="136">
        <v>86.518356080000004</v>
      </c>
      <c r="X74" s="136">
        <v>0</v>
      </c>
      <c r="Y74" s="136">
        <v>17.347000000000001</v>
      </c>
      <c r="Z74" s="137">
        <v>1097.6289999999999</v>
      </c>
      <c r="AI74" s="123"/>
      <c r="AJ74" s="123"/>
      <c r="AK74" s="123"/>
      <c r="AT74" s="123"/>
      <c r="AU74" s="123"/>
      <c r="AV74" s="123"/>
    </row>
    <row r="75" spans="16:48">
      <c r="P75" s="127">
        <v>14.5</v>
      </c>
      <c r="Q75" s="128">
        <v>-14.5</v>
      </c>
      <c r="R75" s="57">
        <v>147</v>
      </c>
      <c r="S75" s="129">
        <v>42.937060000000002</v>
      </c>
      <c r="T75" s="129">
        <v>27.35460951</v>
      </c>
      <c r="U75" s="129">
        <v>-15.58244799</v>
      </c>
      <c r="V75" s="130">
        <v>20.954440000000002</v>
      </c>
      <c r="W75" s="130">
        <v>89.734801899999994</v>
      </c>
      <c r="X75" s="130">
        <v>0</v>
      </c>
      <c r="Y75" s="130">
        <v>18.46725</v>
      </c>
      <c r="Z75" s="131">
        <v>1116.097</v>
      </c>
      <c r="AI75" s="123"/>
      <c r="AJ75" s="123"/>
      <c r="AK75" s="123"/>
      <c r="AT75" s="123"/>
      <c r="AU75" s="123"/>
      <c r="AV75" s="123"/>
    </row>
    <row r="76" spans="16:48">
      <c r="P76" s="127">
        <v>15</v>
      </c>
      <c r="Q76" s="128">
        <v>-15</v>
      </c>
      <c r="R76" s="57">
        <v>151</v>
      </c>
      <c r="S76" s="129">
        <v>39.149720000000002</v>
      </c>
      <c r="T76" s="129">
        <v>27.206589040000001</v>
      </c>
      <c r="U76" s="129">
        <v>-11.943130200000001</v>
      </c>
      <c r="V76" s="130">
        <v>21.53247</v>
      </c>
      <c r="W76" s="130">
        <v>93.44346908</v>
      </c>
      <c r="X76" s="130">
        <v>0</v>
      </c>
      <c r="Y76" s="130">
        <v>19.722249999999999</v>
      </c>
      <c r="Z76" s="131">
        <v>1135.819</v>
      </c>
      <c r="AI76" s="123"/>
      <c r="AJ76" s="123"/>
      <c r="AK76" s="123"/>
      <c r="AT76" s="123"/>
      <c r="AU76" s="123"/>
      <c r="AV76" s="123"/>
    </row>
    <row r="77" spans="16:48">
      <c r="P77" s="127">
        <v>15.000999999999999</v>
      </c>
      <c r="Q77" s="128">
        <v>-15.000999999999999</v>
      </c>
      <c r="R77" s="57">
        <v>151.00899999999999</v>
      </c>
      <c r="S77" s="129">
        <v>39.144120000000001</v>
      </c>
      <c r="T77" s="129">
        <v>27.206287769999999</v>
      </c>
      <c r="U77" s="129">
        <v>-11.937831490000001</v>
      </c>
      <c r="V77" s="130">
        <v>5.3124999999999999E-2</v>
      </c>
      <c r="W77" s="130">
        <v>102.9927821</v>
      </c>
      <c r="X77" s="130">
        <v>0</v>
      </c>
      <c r="Y77" s="130">
        <v>5.2124999999999998E-2</v>
      </c>
      <c r="Z77" s="131">
        <v>1135.8710000000001</v>
      </c>
      <c r="AI77" s="123"/>
      <c r="AJ77" s="123"/>
      <c r="AK77" s="123"/>
      <c r="AT77" s="123"/>
      <c r="AU77" s="123"/>
      <c r="AV77" s="123"/>
    </row>
    <row r="78" spans="16:48">
      <c r="P78" s="127">
        <v>15.5</v>
      </c>
      <c r="Q78" s="128">
        <v>-15.5</v>
      </c>
      <c r="R78" s="57">
        <v>155.5</v>
      </c>
      <c r="S78" s="129">
        <v>37.309640000000002</v>
      </c>
      <c r="T78" s="129">
        <v>27.05594601</v>
      </c>
      <c r="U78" s="129">
        <v>-10.25368915</v>
      </c>
      <c r="V78" s="130">
        <v>31.71303</v>
      </c>
      <c r="W78" s="130">
        <v>102.6292096</v>
      </c>
      <c r="X78" s="130">
        <v>0</v>
      </c>
      <c r="Y78" s="130">
        <v>32.606000000000002</v>
      </c>
      <c r="Z78" s="131">
        <v>1168.4770000000001</v>
      </c>
      <c r="AI78" s="123"/>
      <c r="AJ78" s="123"/>
      <c r="AK78" s="123"/>
      <c r="AT78" s="123"/>
      <c r="AU78" s="123"/>
      <c r="AV78" s="123"/>
    </row>
    <row r="79" spans="16:48">
      <c r="P79" s="127">
        <v>16</v>
      </c>
      <c r="Q79" s="128">
        <v>-16</v>
      </c>
      <c r="R79" s="57">
        <v>160</v>
      </c>
      <c r="S79" s="129">
        <v>35.526789999999998</v>
      </c>
      <c r="T79" s="129">
        <v>26.900978680000001</v>
      </c>
      <c r="U79" s="129">
        <v>-8.6258081240000006</v>
      </c>
      <c r="V79" s="130">
        <v>32.708689999999997</v>
      </c>
      <c r="W79" s="130">
        <v>102.1468414</v>
      </c>
      <c r="X79" s="130">
        <v>0</v>
      </c>
      <c r="Y79" s="130">
        <v>33.491370000000003</v>
      </c>
      <c r="Z79" s="131">
        <v>1201.9680000000001</v>
      </c>
      <c r="AI79" s="123"/>
      <c r="AJ79" s="123"/>
      <c r="AK79" s="123"/>
      <c r="AT79" s="123"/>
      <c r="AU79" s="123"/>
      <c r="AV79" s="123"/>
    </row>
    <row r="80" spans="16:48">
      <c r="P80" s="127">
        <v>16.5</v>
      </c>
      <c r="Q80" s="128">
        <v>-16.5</v>
      </c>
      <c r="R80" s="57">
        <v>164.5</v>
      </c>
      <c r="S80" s="129">
        <v>33.79607</v>
      </c>
      <c r="T80" s="129">
        <v>26.741569630000001</v>
      </c>
      <c r="U80" s="129">
        <v>-7.0545004650000003</v>
      </c>
      <c r="V80" s="130">
        <v>33.641750000000002</v>
      </c>
      <c r="W80" s="130">
        <v>101.4776804</v>
      </c>
      <c r="X80" s="130">
        <v>0</v>
      </c>
      <c r="Y80" s="130">
        <v>34.252879999999998</v>
      </c>
      <c r="Z80" s="131">
        <v>1236.221</v>
      </c>
      <c r="AI80" s="123"/>
      <c r="AJ80" s="123"/>
      <c r="AK80" s="123"/>
      <c r="AT80" s="123"/>
      <c r="AU80" s="123"/>
      <c r="AV80" s="123"/>
    </row>
    <row r="81" spans="16:48">
      <c r="P81" s="127">
        <v>17</v>
      </c>
      <c r="Q81" s="128">
        <v>-17</v>
      </c>
      <c r="R81" s="57">
        <v>169</v>
      </c>
      <c r="S81" s="129">
        <v>32.114519999999999</v>
      </c>
      <c r="T81" s="129">
        <v>26.57761786</v>
      </c>
      <c r="U81" s="129">
        <v>-5.5368993550000001</v>
      </c>
      <c r="V81" s="130">
        <v>34.574809999999999</v>
      </c>
      <c r="W81" s="130">
        <v>100.48719970000001</v>
      </c>
      <c r="X81" s="130">
        <v>0</v>
      </c>
      <c r="Y81" s="130">
        <v>34.916130000000003</v>
      </c>
      <c r="Z81" s="131">
        <v>1271.1369999999999</v>
      </c>
      <c r="AI81" s="123"/>
      <c r="AJ81" s="123"/>
      <c r="AK81" s="123"/>
      <c r="AT81" s="123"/>
      <c r="AU81" s="123"/>
      <c r="AV81" s="123"/>
    </row>
    <row r="82" spans="16:48">
      <c r="P82" s="127">
        <v>17.5</v>
      </c>
      <c r="Q82" s="128">
        <v>-17.5</v>
      </c>
      <c r="R82" s="57">
        <v>173.5</v>
      </c>
      <c r="S82" s="129">
        <v>30.479410000000001</v>
      </c>
      <c r="T82" s="129">
        <v>26.409035419999999</v>
      </c>
      <c r="U82" s="129">
        <v>-4.0703747530000003</v>
      </c>
      <c r="V82" s="130">
        <v>35.507869999999997</v>
      </c>
      <c r="W82" s="130">
        <v>98.870952439999996</v>
      </c>
      <c r="X82" s="130">
        <v>0</v>
      </c>
      <c r="Y82" s="130">
        <v>35.395499999999998</v>
      </c>
      <c r="Z82" s="131">
        <v>1306.5329999999999</v>
      </c>
      <c r="AI82" s="123"/>
      <c r="AJ82" s="123"/>
      <c r="AK82" s="123"/>
      <c r="AT82" s="123"/>
      <c r="AU82" s="123"/>
      <c r="AV82" s="123"/>
    </row>
    <row r="83" spans="16:48">
      <c r="P83" s="127">
        <v>18</v>
      </c>
      <c r="Q83" s="128">
        <v>-18</v>
      </c>
      <c r="R83" s="57">
        <v>178</v>
      </c>
      <c r="S83" s="129">
        <v>28.888249999999999</v>
      </c>
      <c r="T83" s="129">
        <v>26.235758740000001</v>
      </c>
      <c r="U83" s="129">
        <v>-2.6524897059999999</v>
      </c>
      <c r="V83" s="130">
        <v>36.440939999999998</v>
      </c>
      <c r="W83" s="130">
        <v>95.762410610000003</v>
      </c>
      <c r="X83" s="130">
        <v>0</v>
      </c>
      <c r="Y83" s="130">
        <v>35.464869999999998</v>
      </c>
      <c r="Z83" s="131">
        <v>1341.998</v>
      </c>
      <c r="AI83" s="123"/>
      <c r="AJ83" s="123"/>
      <c r="AK83" s="123"/>
      <c r="AT83" s="123"/>
      <c r="AU83" s="123"/>
      <c r="AV83" s="123"/>
    </row>
    <row r="84" spans="16:48">
      <c r="P84" s="127">
        <v>18.5</v>
      </c>
      <c r="Q84" s="128">
        <v>-18.5</v>
      </c>
      <c r="R84" s="57">
        <v>182.5</v>
      </c>
      <c r="S84" s="129">
        <v>27.338730000000002</v>
      </c>
      <c r="T84" s="129">
        <v>26.05777866</v>
      </c>
      <c r="U84" s="129">
        <v>-1.2809531009999999</v>
      </c>
      <c r="V84" s="130">
        <v>37.373939999999997</v>
      </c>
      <c r="W84" s="130">
        <v>87.323494819999993</v>
      </c>
      <c r="X84" s="130">
        <v>0</v>
      </c>
      <c r="Y84" s="130">
        <v>34.214750000000002</v>
      </c>
      <c r="Z84" s="131">
        <v>1376.213</v>
      </c>
      <c r="AI84" s="123"/>
      <c r="AJ84" s="123"/>
      <c r="AK84" s="123"/>
      <c r="AL84" s="122"/>
    </row>
    <row r="85" spans="16:48">
      <c r="P85" s="127">
        <v>19</v>
      </c>
      <c r="Q85" s="128">
        <v>-19</v>
      </c>
      <c r="R85" s="57">
        <v>187</v>
      </c>
      <c r="S85" s="129">
        <v>25.82873</v>
      </c>
      <c r="T85" s="129">
        <v>25.875261070000001</v>
      </c>
      <c r="U85" s="129">
        <v>4.6529530999999999E-2</v>
      </c>
      <c r="V85" s="130">
        <v>38.307000000000002</v>
      </c>
      <c r="W85" s="130">
        <v>15.815447900000001</v>
      </c>
      <c r="X85" s="130">
        <v>0</v>
      </c>
      <c r="Y85" s="130">
        <v>19.755749999999999</v>
      </c>
      <c r="Z85" s="131">
        <v>1395.9680000000001</v>
      </c>
      <c r="AI85" s="123"/>
      <c r="AJ85" s="123"/>
      <c r="AK85" s="123"/>
      <c r="AL85" s="122"/>
    </row>
    <row r="86" spans="16:48">
      <c r="P86" s="127">
        <v>19.5</v>
      </c>
      <c r="Q86" s="128">
        <v>-19.5</v>
      </c>
      <c r="R86" s="57">
        <v>191.5</v>
      </c>
      <c r="S86" s="129">
        <v>24.356280000000002</v>
      </c>
      <c r="T86" s="129">
        <v>25.69012128</v>
      </c>
      <c r="U86" s="129">
        <v>1.3338380889999999</v>
      </c>
      <c r="V86" s="130">
        <v>39.24006</v>
      </c>
      <c r="W86" s="130">
        <v>87.917571989999999</v>
      </c>
      <c r="X86" s="130">
        <v>0</v>
      </c>
      <c r="Y86" s="130">
        <v>20.3535</v>
      </c>
      <c r="Z86" s="131">
        <v>1375.615</v>
      </c>
      <c r="AI86" s="123"/>
      <c r="AJ86" s="123"/>
      <c r="AK86" s="123"/>
      <c r="AL86" s="122"/>
    </row>
    <row r="87" spans="16:48">
      <c r="P87" s="127">
        <v>20</v>
      </c>
      <c r="Q87" s="128">
        <v>-20</v>
      </c>
      <c r="R87" s="57">
        <v>196</v>
      </c>
      <c r="S87" s="129">
        <v>22.919560000000001</v>
      </c>
      <c r="T87" s="129">
        <v>25.507683140000001</v>
      </c>
      <c r="U87" s="129">
        <v>2.5881217560000001</v>
      </c>
      <c r="V87" s="130">
        <v>40.17313</v>
      </c>
      <c r="W87" s="130">
        <v>95.547930199999996</v>
      </c>
      <c r="X87" s="130">
        <v>0</v>
      </c>
      <c r="Y87" s="130">
        <v>36.853630000000003</v>
      </c>
      <c r="Z87" s="131">
        <v>1338.761</v>
      </c>
      <c r="AI87" s="123"/>
      <c r="AJ87" s="123"/>
      <c r="AK87" s="123"/>
      <c r="AL87" s="122"/>
    </row>
    <row r="88" spans="16:48">
      <c r="P88" s="127">
        <v>20.5</v>
      </c>
      <c r="Q88" s="128">
        <v>-20.5</v>
      </c>
      <c r="R88" s="57">
        <v>200.5</v>
      </c>
      <c r="S88" s="129">
        <v>21.516870000000001</v>
      </c>
      <c r="T88" s="129">
        <v>25.330132649999999</v>
      </c>
      <c r="U88" s="129">
        <v>3.8132602480000002</v>
      </c>
      <c r="V88" s="130">
        <v>41.106189999999998</v>
      </c>
      <c r="W88" s="130">
        <v>98.467772819999993</v>
      </c>
      <c r="X88" s="130">
        <v>0</v>
      </c>
      <c r="Y88" s="130">
        <v>39.878</v>
      </c>
      <c r="Z88" s="131">
        <v>1298.883</v>
      </c>
      <c r="AI88" s="123"/>
      <c r="AJ88" s="123"/>
      <c r="AK88" s="123"/>
      <c r="AL88" s="123"/>
    </row>
    <row r="89" spans="16:48">
      <c r="P89" s="127">
        <v>21</v>
      </c>
      <c r="Q89" s="128">
        <v>-21</v>
      </c>
      <c r="R89" s="57">
        <v>205</v>
      </c>
      <c r="S89" s="129">
        <v>20.146640000000001</v>
      </c>
      <c r="T89" s="129">
        <v>25.157870920000001</v>
      </c>
      <c r="U89" s="129">
        <v>5.0112301400000003</v>
      </c>
      <c r="V89" s="130">
        <v>42.039250000000003</v>
      </c>
      <c r="W89" s="130">
        <v>100.0112062</v>
      </c>
      <c r="X89" s="130">
        <v>0</v>
      </c>
      <c r="Y89" s="130">
        <v>41.721499999999999</v>
      </c>
      <c r="Z89" s="131">
        <v>1257.162</v>
      </c>
      <c r="AI89" s="123"/>
      <c r="AJ89" s="123"/>
      <c r="AK89" s="123"/>
      <c r="AL89" s="123"/>
    </row>
    <row r="90" spans="16:48">
      <c r="P90" s="127">
        <v>21.001000000000001</v>
      </c>
      <c r="Q90" s="128">
        <v>-21.001000000000001</v>
      </c>
      <c r="R90" s="57">
        <v>205.00899999999999</v>
      </c>
      <c r="S90" s="129">
        <v>20.143930000000001</v>
      </c>
      <c r="T90" s="129">
        <v>25.15753746</v>
      </c>
      <c r="U90" s="129">
        <v>5.0136051180000001</v>
      </c>
      <c r="V90" s="130">
        <v>8.5000000000000006E-2</v>
      </c>
      <c r="W90" s="130">
        <v>100.04072119999999</v>
      </c>
      <c r="X90" s="130">
        <v>0</v>
      </c>
      <c r="Y90" s="130">
        <v>8.5000000000000006E-2</v>
      </c>
      <c r="Z90" s="131">
        <v>1257.077</v>
      </c>
      <c r="AI90" s="123"/>
      <c r="AJ90" s="123"/>
      <c r="AK90" s="123"/>
      <c r="AL90" s="123"/>
    </row>
    <row r="91" spans="16:48">
      <c r="P91" s="127">
        <v>21.5</v>
      </c>
      <c r="Q91" s="128">
        <v>-21.5</v>
      </c>
      <c r="R91" s="57">
        <v>209.5</v>
      </c>
      <c r="S91" s="129">
        <v>18.807400000000001</v>
      </c>
      <c r="T91" s="129">
        <v>24.991153650000001</v>
      </c>
      <c r="U91" s="129">
        <v>6.1837558110000002</v>
      </c>
      <c r="V91" s="130">
        <v>42.887250000000002</v>
      </c>
      <c r="W91" s="130">
        <v>102.95633840000001</v>
      </c>
      <c r="X91" s="130">
        <v>0</v>
      </c>
      <c r="Y91" s="130">
        <v>43.531880000000001</v>
      </c>
      <c r="Z91" s="131">
        <v>1213.5450000000001</v>
      </c>
      <c r="AI91" s="123"/>
      <c r="AJ91" s="123"/>
      <c r="AK91" s="123"/>
      <c r="AL91" s="123"/>
    </row>
    <row r="92" spans="16:48">
      <c r="P92" s="127">
        <v>22</v>
      </c>
      <c r="Q92" s="128">
        <v>-22</v>
      </c>
      <c r="R92" s="57">
        <v>214</v>
      </c>
      <c r="S92" s="129">
        <v>17.497769999999999</v>
      </c>
      <c r="T92" s="129">
        <v>24.830209740000001</v>
      </c>
      <c r="U92" s="129">
        <v>7.3324394289999999</v>
      </c>
      <c r="V92" s="130">
        <v>43.90531</v>
      </c>
      <c r="W92" s="130">
        <v>105.0105583</v>
      </c>
      <c r="X92" s="130">
        <v>0</v>
      </c>
      <c r="Y92" s="130">
        <v>45.656379999999999</v>
      </c>
      <c r="Z92" s="131">
        <v>1167.8879999999999</v>
      </c>
      <c r="AI92" s="123"/>
      <c r="AJ92" s="123"/>
      <c r="AK92" s="123"/>
      <c r="AL92" s="123"/>
    </row>
    <row r="93" spans="16:48">
      <c r="P93" s="127">
        <v>22.5</v>
      </c>
      <c r="Q93" s="128">
        <v>-22.5</v>
      </c>
      <c r="R93" s="57">
        <v>218.5</v>
      </c>
      <c r="S93" s="129">
        <v>16.216480000000001</v>
      </c>
      <c r="T93" s="129">
        <v>24.67532091</v>
      </c>
      <c r="U93" s="129">
        <v>8.4588425590000007</v>
      </c>
      <c r="V93" s="130">
        <v>44.838380000000001</v>
      </c>
      <c r="W93" s="130">
        <v>106.534324</v>
      </c>
      <c r="X93" s="130">
        <v>0</v>
      </c>
      <c r="Y93" s="130">
        <v>47.428750000000001</v>
      </c>
      <c r="Z93" s="131">
        <v>1120.46</v>
      </c>
      <c r="AI93" s="123"/>
      <c r="AJ93" s="123"/>
      <c r="AK93" s="123"/>
      <c r="AL93" s="123"/>
    </row>
    <row r="94" spans="16:48">
      <c r="P94" s="127">
        <v>23</v>
      </c>
      <c r="Q94" s="128">
        <v>-23</v>
      </c>
      <c r="R94" s="57">
        <v>223</v>
      </c>
      <c r="S94" s="129">
        <v>14.96232</v>
      </c>
      <c r="T94" s="129">
        <v>24.526722230000001</v>
      </c>
      <c r="U94" s="129">
        <v>9.5644038059999996</v>
      </c>
      <c r="V94" s="130">
        <v>45.771439999999998</v>
      </c>
      <c r="W94" s="130">
        <v>107.7103645</v>
      </c>
      <c r="X94" s="130">
        <v>0</v>
      </c>
      <c r="Y94" s="130">
        <v>49.033749999999998</v>
      </c>
      <c r="Z94" s="131">
        <v>1071.4259999999999</v>
      </c>
      <c r="AI94" s="123"/>
      <c r="AJ94" s="123"/>
      <c r="AK94" s="123"/>
      <c r="AL94" s="123"/>
    </row>
    <row r="95" spans="16:48">
      <c r="P95" s="127">
        <v>23.5</v>
      </c>
      <c r="Q95" s="128">
        <v>-23.5</v>
      </c>
      <c r="R95" s="57">
        <v>227.5</v>
      </c>
      <c r="S95" s="129">
        <v>13.734170000000001</v>
      </c>
      <c r="T95" s="129">
        <v>24.384626529999998</v>
      </c>
      <c r="U95" s="129">
        <v>10.65045943</v>
      </c>
      <c r="V95" s="130">
        <v>46.704439999999998</v>
      </c>
      <c r="W95" s="130">
        <v>108.6461122</v>
      </c>
      <c r="X95" s="130">
        <v>0</v>
      </c>
      <c r="Y95" s="130">
        <v>50.526310000000002</v>
      </c>
      <c r="Z95" s="131">
        <v>1020.9</v>
      </c>
      <c r="AI95" s="123"/>
      <c r="AJ95" s="123"/>
      <c r="AK95" s="123"/>
      <c r="AL95" s="123"/>
    </row>
    <row r="96" spans="16:48">
      <c r="P96" s="127">
        <v>24</v>
      </c>
      <c r="Q96" s="128">
        <v>-24</v>
      </c>
      <c r="R96" s="57">
        <v>232</v>
      </c>
      <c r="S96" s="129">
        <v>12.53096</v>
      </c>
      <c r="T96" s="129">
        <v>24.24923179</v>
      </c>
      <c r="U96" s="129">
        <v>11.718266939999999</v>
      </c>
      <c r="V96" s="130">
        <v>47.637500000000003</v>
      </c>
      <c r="W96" s="130">
        <v>109.4088746</v>
      </c>
      <c r="X96" s="130">
        <v>0</v>
      </c>
      <c r="Y96" s="130">
        <v>51.940379999999998</v>
      </c>
      <c r="Z96" s="131">
        <v>968.95920000000001</v>
      </c>
      <c r="AI96" s="123"/>
      <c r="AJ96" s="123"/>
      <c r="AK96" s="123"/>
      <c r="AL96" s="123"/>
    </row>
    <row r="97" spans="16:38">
      <c r="P97" s="127">
        <v>24.5</v>
      </c>
      <c r="Q97" s="128">
        <v>-24.5</v>
      </c>
      <c r="R97" s="57">
        <v>236.5</v>
      </c>
      <c r="S97" s="129">
        <v>11.35172</v>
      </c>
      <c r="T97" s="129">
        <v>24.120725539999999</v>
      </c>
      <c r="U97" s="129">
        <v>12.769006640000001</v>
      </c>
      <c r="V97" s="130">
        <v>48.570630000000001</v>
      </c>
      <c r="W97" s="130">
        <v>110.04296429999999</v>
      </c>
      <c r="X97" s="130">
        <v>0</v>
      </c>
      <c r="Y97" s="130">
        <v>53.296999999999997</v>
      </c>
      <c r="Z97" s="131">
        <v>915.66219999999998</v>
      </c>
      <c r="AI97" s="123"/>
      <c r="AJ97" s="123"/>
      <c r="AK97" s="123"/>
      <c r="AL97" s="123"/>
    </row>
    <row r="98" spans="16:38">
      <c r="P98" s="127">
        <v>25</v>
      </c>
      <c r="Q98" s="128">
        <v>-25</v>
      </c>
      <c r="R98" s="57">
        <v>241</v>
      </c>
      <c r="S98" s="129">
        <v>10.195489999999999</v>
      </c>
      <c r="T98" s="129">
        <v>23.9992877</v>
      </c>
      <c r="U98" s="129">
        <v>13.803794010000001</v>
      </c>
      <c r="V98" s="130">
        <v>49.503619999999998</v>
      </c>
      <c r="W98" s="130">
        <v>110.57874959999999</v>
      </c>
      <c r="X98" s="130">
        <v>0</v>
      </c>
      <c r="Y98" s="130">
        <v>54.610439999999997</v>
      </c>
      <c r="Z98" s="131">
        <v>861.05179999999996</v>
      </c>
      <c r="AI98" s="123"/>
      <c r="AJ98" s="123"/>
      <c r="AK98" s="123"/>
      <c r="AL98" s="123"/>
    </row>
    <row r="99" spans="16:38">
      <c r="P99" s="132">
        <v>25.5</v>
      </c>
      <c r="Q99" s="133">
        <v>-25.5</v>
      </c>
      <c r="R99" s="134">
        <v>245.5</v>
      </c>
      <c r="S99" s="135">
        <v>9.0614070000000009</v>
      </c>
      <c r="T99" s="135">
        <v>23.885092459999999</v>
      </c>
      <c r="U99" s="135">
        <v>14.82368537</v>
      </c>
      <c r="V99" s="136">
        <v>50.436750000000004</v>
      </c>
      <c r="W99" s="136">
        <v>111.0377391</v>
      </c>
      <c r="X99" s="136">
        <v>0</v>
      </c>
      <c r="Y99" s="136">
        <v>55.890630000000002</v>
      </c>
      <c r="Z99" s="137">
        <v>805.16110000000003</v>
      </c>
      <c r="AI99" s="123"/>
      <c r="AJ99" s="123"/>
      <c r="AK99" s="123"/>
      <c r="AL99" s="123"/>
    </row>
    <row r="100" spans="16:38">
      <c r="P100" s="132">
        <v>26</v>
      </c>
      <c r="Q100" s="133">
        <v>-26</v>
      </c>
      <c r="R100" s="134">
        <v>250</v>
      </c>
      <c r="S100" s="135">
        <v>7.9486270000000001</v>
      </c>
      <c r="T100" s="135">
        <v>23.7783096</v>
      </c>
      <c r="U100" s="135">
        <v>15.829683080000001</v>
      </c>
      <c r="V100" s="136">
        <v>51.369750000000003</v>
      </c>
      <c r="W100" s="136">
        <v>111.4355937</v>
      </c>
      <c r="X100" s="136">
        <v>0</v>
      </c>
      <c r="Y100" s="136">
        <v>57.144629999999999</v>
      </c>
      <c r="Z100" s="137">
        <v>748.01649999999995</v>
      </c>
      <c r="AI100" s="123"/>
      <c r="AJ100" s="123"/>
      <c r="AK100" s="123"/>
      <c r="AL100" s="123"/>
    </row>
    <row r="101" spans="16:38">
      <c r="P101" s="132">
        <v>26.5</v>
      </c>
      <c r="Q101" s="133">
        <v>-26.5</v>
      </c>
      <c r="R101" s="134">
        <v>254.5</v>
      </c>
      <c r="S101" s="135">
        <v>6.8563660000000004</v>
      </c>
      <c r="T101" s="135">
        <v>23.67910543</v>
      </c>
      <c r="U101" s="135">
        <v>16.82273975</v>
      </c>
      <c r="V101" s="136">
        <v>52.302750000000003</v>
      </c>
      <c r="W101" s="136">
        <v>111.7839871</v>
      </c>
      <c r="X101" s="136">
        <v>0</v>
      </c>
      <c r="Y101" s="136">
        <v>58.377749999999999</v>
      </c>
      <c r="Z101" s="137">
        <v>689.63869999999997</v>
      </c>
      <c r="AI101" s="123"/>
      <c r="AJ101" s="123"/>
      <c r="AK101" s="123"/>
      <c r="AL101" s="123"/>
    </row>
    <row r="102" spans="16:38">
      <c r="P102" s="132">
        <v>27</v>
      </c>
      <c r="Q102" s="133">
        <v>-27</v>
      </c>
      <c r="R102" s="134">
        <v>259</v>
      </c>
      <c r="S102" s="135">
        <v>5.783881</v>
      </c>
      <c r="T102" s="135">
        <v>23.587643480000001</v>
      </c>
      <c r="U102" s="135">
        <v>17.803762299999999</v>
      </c>
      <c r="V102" s="136">
        <v>53.235869999999998</v>
      </c>
      <c r="W102" s="136">
        <v>112.09179880000001</v>
      </c>
      <c r="X102" s="136">
        <v>0</v>
      </c>
      <c r="Y102" s="136">
        <v>59.593879999999999</v>
      </c>
      <c r="Z102" s="137">
        <v>630.04489999999998</v>
      </c>
      <c r="AI102" s="123"/>
      <c r="AJ102" s="123"/>
      <c r="AK102" s="123"/>
      <c r="AL102" s="123"/>
    </row>
    <row r="103" spans="16:38">
      <c r="P103" s="132">
        <v>27.5</v>
      </c>
      <c r="Q103" s="133">
        <v>-27.5</v>
      </c>
      <c r="R103" s="134">
        <v>263.5</v>
      </c>
      <c r="S103" s="135">
        <v>4.7304690000000003</v>
      </c>
      <c r="T103" s="135">
        <v>23.504085060000001</v>
      </c>
      <c r="U103" s="135">
        <v>18.773615830000001</v>
      </c>
      <c r="V103" s="136">
        <v>54.168880000000001</v>
      </c>
      <c r="W103" s="136">
        <v>112.3659033</v>
      </c>
      <c r="X103" s="136">
        <v>0</v>
      </c>
      <c r="Y103" s="136">
        <v>60.795940000000002</v>
      </c>
      <c r="Z103" s="137">
        <v>569.24900000000002</v>
      </c>
      <c r="AI103" s="123"/>
      <c r="AJ103" s="123"/>
      <c r="AK103" s="123"/>
      <c r="AL103" s="123"/>
    </row>
    <row r="104" spans="16:38">
      <c r="P104" s="132">
        <v>28</v>
      </c>
      <c r="Q104" s="133">
        <v>-28</v>
      </c>
      <c r="R104" s="134">
        <v>268</v>
      </c>
      <c r="S104" s="135">
        <v>3.6954639999999999</v>
      </c>
      <c r="T104" s="135">
        <v>23.42858957</v>
      </c>
      <c r="U104" s="135">
        <v>19.733125909999998</v>
      </c>
      <c r="V104" s="136">
        <v>55.101999999999997</v>
      </c>
      <c r="W104" s="136">
        <v>112.61170509999999</v>
      </c>
      <c r="X104" s="136">
        <v>0</v>
      </c>
      <c r="Y104" s="136">
        <v>61.986440000000002</v>
      </c>
      <c r="Z104" s="137">
        <v>507.26249999999999</v>
      </c>
      <c r="AI104" s="123"/>
      <c r="AJ104" s="123"/>
      <c r="AK104" s="123"/>
      <c r="AL104" s="123"/>
    </row>
    <row r="105" spans="16:38">
      <c r="P105" s="132">
        <v>28.001000000000001</v>
      </c>
      <c r="Q105" s="133">
        <v>-28.001000000000001</v>
      </c>
      <c r="R105" s="134">
        <v>268.01100000000002</v>
      </c>
      <c r="S105" s="135">
        <v>3.6943389999999998</v>
      </c>
      <c r="T105" s="135">
        <v>23.428455020000001</v>
      </c>
      <c r="U105" s="135">
        <v>19.734116459999999</v>
      </c>
      <c r="V105" s="136">
        <v>0.11625000000000001</v>
      </c>
      <c r="W105" s="136">
        <v>135.37681689999999</v>
      </c>
      <c r="X105" s="136">
        <v>261.44080839999998</v>
      </c>
      <c r="Y105" s="136">
        <v>0.14415620000000001</v>
      </c>
      <c r="Z105" s="137">
        <v>507.11829999999998</v>
      </c>
      <c r="AI105" s="123"/>
      <c r="AJ105" s="123"/>
      <c r="AK105" s="123"/>
      <c r="AL105" s="123"/>
    </row>
    <row r="106" spans="16:38">
      <c r="P106" s="132">
        <v>28.5</v>
      </c>
      <c r="Q106" s="133">
        <v>-28.5</v>
      </c>
      <c r="R106" s="134">
        <v>273.5</v>
      </c>
      <c r="S106" s="135">
        <v>3.5958139999999998</v>
      </c>
      <c r="T106" s="135">
        <v>23.361333989999999</v>
      </c>
      <c r="U106" s="135">
        <v>19.765519520000002</v>
      </c>
      <c r="V106" s="136">
        <v>61.121000000000002</v>
      </c>
      <c r="W106" s="136">
        <v>135.4026428</v>
      </c>
      <c r="X106" s="136">
        <v>261.73196200000001</v>
      </c>
      <c r="Y106" s="136">
        <v>82.755409999999998</v>
      </c>
      <c r="Z106" s="137">
        <v>424.36290000000002</v>
      </c>
      <c r="AI106" s="123"/>
      <c r="AJ106" s="123"/>
      <c r="AK106" s="123"/>
      <c r="AL106" s="123"/>
    </row>
    <row r="107" spans="16:38">
      <c r="P107" s="132">
        <v>29</v>
      </c>
      <c r="Q107" s="133">
        <v>-29</v>
      </c>
      <c r="R107" s="134">
        <v>279</v>
      </c>
      <c r="S107" s="135">
        <v>3.4981100000000001</v>
      </c>
      <c r="T107" s="135">
        <v>23.305053709999999</v>
      </c>
      <c r="U107" s="135">
        <v>19.8069439</v>
      </c>
      <c r="V107" s="136">
        <v>62.486249999999998</v>
      </c>
      <c r="W107" s="136">
        <v>135.4366</v>
      </c>
      <c r="X107" s="136">
        <v>262.115816</v>
      </c>
      <c r="Y107" s="136">
        <v>84.622569999999996</v>
      </c>
      <c r="Z107" s="137">
        <v>339.74040000000002</v>
      </c>
      <c r="AI107" s="123"/>
      <c r="AJ107" s="123"/>
      <c r="AK107" s="123"/>
      <c r="AL107" s="123"/>
    </row>
    <row r="108" spans="16:38">
      <c r="P108" s="132">
        <v>29.5</v>
      </c>
      <c r="Q108" s="133">
        <v>-29.5</v>
      </c>
      <c r="R108" s="134">
        <v>284.5</v>
      </c>
      <c r="S108" s="135">
        <v>3.401392</v>
      </c>
      <c r="T108" s="135">
        <v>23.259996340000001</v>
      </c>
      <c r="U108" s="135">
        <v>19.858604110000002</v>
      </c>
      <c r="V108" s="136">
        <v>63.730370000000001</v>
      </c>
      <c r="W108" s="136">
        <v>135.47877310000001</v>
      </c>
      <c r="X108" s="136">
        <v>262.59418199999999</v>
      </c>
      <c r="Y108" s="136">
        <v>86.331689999999995</v>
      </c>
      <c r="Z108" s="137">
        <v>253.40870000000001</v>
      </c>
      <c r="AI108" s="123"/>
      <c r="AJ108" s="123"/>
      <c r="AK108" s="123"/>
      <c r="AL108" s="123"/>
    </row>
    <row r="109" spans="16:38">
      <c r="P109" s="132">
        <v>30</v>
      </c>
      <c r="Q109" s="133">
        <v>-30</v>
      </c>
      <c r="R109" s="134">
        <v>290</v>
      </c>
      <c r="S109" s="135">
        <v>3.3056320000000001</v>
      </c>
      <c r="T109" s="135">
        <v>23.22638852</v>
      </c>
      <c r="U109" s="135">
        <v>19.920756170000001</v>
      </c>
      <c r="V109" s="136">
        <v>64.974369999999993</v>
      </c>
      <c r="W109" s="136">
        <v>135.52925590000001</v>
      </c>
      <c r="X109" s="136">
        <v>263.16920640000001</v>
      </c>
      <c r="Y109" s="136">
        <v>88.046949999999995</v>
      </c>
      <c r="Z109" s="137">
        <v>165.36170000000001</v>
      </c>
      <c r="AI109" s="123"/>
      <c r="AJ109" s="123"/>
      <c r="AK109" s="123"/>
      <c r="AL109" s="123"/>
    </row>
    <row r="110" spans="16:38">
      <c r="P110" s="132">
        <v>30</v>
      </c>
      <c r="Q110" s="133"/>
      <c r="R110" s="134"/>
      <c r="S110" s="135">
        <v>0</v>
      </c>
      <c r="T110" s="135"/>
      <c r="U110" s="135"/>
      <c r="V110" s="136"/>
      <c r="W110" s="136"/>
      <c r="X110" s="136"/>
      <c r="Y110" s="136"/>
      <c r="Z110" s="137">
        <v>0</v>
      </c>
      <c r="AI110" s="123"/>
      <c r="AJ110" s="123"/>
      <c r="AK110" s="123"/>
      <c r="AL110" s="123"/>
    </row>
    <row r="111" spans="16:38">
      <c r="P111" s="266"/>
      <c r="Q111" s="267"/>
      <c r="R111" s="268"/>
      <c r="S111" s="269"/>
      <c r="T111" s="269"/>
      <c r="U111" s="269"/>
      <c r="V111" s="270"/>
      <c r="W111" s="270"/>
      <c r="X111" s="270"/>
      <c r="Y111" s="270"/>
      <c r="Z111" s="271"/>
      <c r="AI111" s="123"/>
      <c r="AJ111" s="123"/>
      <c r="AK111" s="123"/>
      <c r="AL111" s="123"/>
    </row>
    <row r="112" spans="16:38">
      <c r="AI112" s="123"/>
      <c r="AJ112" s="123"/>
      <c r="AK112" s="123"/>
      <c r="AL112" s="123"/>
    </row>
    <row r="113" spans="35:38">
      <c r="AI113" s="123"/>
      <c r="AJ113" s="123"/>
      <c r="AK113" s="123"/>
      <c r="AL113" s="123"/>
    </row>
    <row r="114" spans="35:38">
      <c r="AI114" s="123"/>
      <c r="AJ114" s="123"/>
      <c r="AK114" s="123"/>
      <c r="AL114" s="123"/>
    </row>
    <row r="115" spans="35:38">
      <c r="AI115" s="123"/>
      <c r="AJ115" s="123"/>
      <c r="AK115" s="123"/>
      <c r="AL115" s="123"/>
    </row>
    <row r="116" spans="35:38">
      <c r="AI116" s="123"/>
      <c r="AJ116" s="123"/>
      <c r="AK116" s="123"/>
      <c r="AL116" s="123"/>
    </row>
    <row r="117" spans="35:38">
      <c r="AI117" s="123"/>
      <c r="AJ117" s="123"/>
      <c r="AK117" s="123"/>
      <c r="AL117" s="123"/>
    </row>
    <row r="118" spans="35:38">
      <c r="AI118" s="123"/>
      <c r="AJ118" s="123"/>
      <c r="AK118" s="123"/>
      <c r="AL118" s="123"/>
    </row>
    <row r="119" spans="35:38">
      <c r="AI119" s="123"/>
      <c r="AJ119" s="123"/>
      <c r="AK119" s="123"/>
      <c r="AL119" s="123"/>
    </row>
    <row r="120" spans="35:38">
      <c r="AI120" s="123"/>
      <c r="AJ120" s="123"/>
      <c r="AK120" s="123"/>
      <c r="AL120" s="123"/>
    </row>
    <row r="121" spans="35:38">
      <c r="AI121" s="123"/>
      <c r="AJ121" s="123"/>
      <c r="AK121" s="123"/>
      <c r="AL121" s="123"/>
    </row>
    <row r="122" spans="35:38">
      <c r="AI122" s="123"/>
      <c r="AJ122" s="123"/>
      <c r="AK122" s="123"/>
      <c r="AL122" s="123"/>
    </row>
    <row r="123" spans="35:38">
      <c r="AI123" s="123"/>
      <c r="AJ123" s="123"/>
      <c r="AK123" s="123"/>
      <c r="AL123" s="123"/>
    </row>
    <row r="124" spans="35:38">
      <c r="AI124" s="123"/>
      <c r="AJ124" s="123"/>
      <c r="AK124" s="123"/>
      <c r="AL124" s="123"/>
    </row>
    <row r="125" spans="35:38">
      <c r="AI125" s="123"/>
      <c r="AJ125" s="123"/>
      <c r="AK125" s="123"/>
      <c r="AL125" s="123"/>
    </row>
    <row r="126" spans="35:38">
      <c r="AI126" s="123"/>
      <c r="AJ126" s="123"/>
      <c r="AK126" s="123"/>
      <c r="AL126" s="123"/>
    </row>
  </sheetData>
  <mergeCells count="14">
    <mergeCell ref="DV4:EF4"/>
    <mergeCell ref="EG4:EQ4"/>
    <mergeCell ref="ER4:FB4"/>
    <mergeCell ref="P40:Z40"/>
    <mergeCell ref="BS4:CC4"/>
    <mergeCell ref="CD4:CN4"/>
    <mergeCell ref="CO4:CY4"/>
    <mergeCell ref="CZ4:DJ4"/>
    <mergeCell ref="DK4:DU4"/>
    <mergeCell ref="P4:Z4"/>
    <mergeCell ref="AA4:AK4"/>
    <mergeCell ref="AL4:AV4"/>
    <mergeCell ref="AW4:BG4"/>
    <mergeCell ref="BH4:BR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M3:X145"/>
  <sheetViews>
    <sheetView workbookViewId="0">
      <selection sqref="A1:A2"/>
    </sheetView>
  </sheetViews>
  <sheetFormatPr defaultRowHeight="12.75"/>
  <sheetData>
    <row r="3" spans="13:24">
      <c r="M3" s="195"/>
      <c r="N3" s="196"/>
      <c r="O3" s="197"/>
      <c r="P3" s="198"/>
      <c r="Q3" s="198"/>
      <c r="R3" s="199"/>
      <c r="S3" s="195"/>
      <c r="T3" s="196"/>
      <c r="U3" s="197"/>
      <c r="V3" s="198"/>
      <c r="W3" s="198"/>
      <c r="X3" s="199"/>
    </row>
    <row r="4" spans="13:24">
      <c r="M4" s="304" t="s">
        <v>139</v>
      </c>
      <c r="N4" s="305"/>
      <c r="O4" s="305"/>
      <c r="P4" s="305"/>
      <c r="Q4" s="305"/>
      <c r="R4" s="277"/>
      <c r="S4" s="304" t="s">
        <v>140</v>
      </c>
      <c r="T4" s="305"/>
      <c r="U4" s="305"/>
      <c r="V4" s="305"/>
      <c r="W4" s="305"/>
      <c r="X4" s="277"/>
    </row>
    <row r="5" spans="13:24">
      <c r="M5" s="161" t="s">
        <v>17</v>
      </c>
      <c r="N5" s="162" t="s">
        <v>77</v>
      </c>
      <c r="O5" s="163" t="s">
        <v>15</v>
      </c>
      <c r="P5" s="161" t="s">
        <v>6</v>
      </c>
      <c r="Q5" s="162" t="s">
        <v>24</v>
      </c>
      <c r="R5" s="163" t="s">
        <v>0</v>
      </c>
      <c r="S5" s="256" t="s">
        <v>17</v>
      </c>
      <c r="T5" s="257" t="s">
        <v>77</v>
      </c>
      <c r="U5" s="258" t="s">
        <v>15</v>
      </c>
      <c r="V5" s="256" t="s">
        <v>6</v>
      </c>
      <c r="W5" s="257" t="s">
        <v>24</v>
      </c>
      <c r="X5" s="258" t="s">
        <v>0</v>
      </c>
    </row>
    <row r="6" spans="13:24">
      <c r="M6" s="161" t="s">
        <v>25</v>
      </c>
      <c r="N6" s="162" t="s">
        <v>25</v>
      </c>
      <c r="O6" s="163" t="s">
        <v>25</v>
      </c>
      <c r="P6" s="161" t="s">
        <v>29</v>
      </c>
      <c r="Q6" s="162" t="s">
        <v>29</v>
      </c>
      <c r="R6" s="163" t="s">
        <v>29</v>
      </c>
      <c r="S6" s="256" t="s">
        <v>25</v>
      </c>
      <c r="T6" s="257" t="s">
        <v>25</v>
      </c>
      <c r="U6" s="258" t="s">
        <v>25</v>
      </c>
      <c r="V6" s="256" t="s">
        <v>29</v>
      </c>
      <c r="W6" s="257" t="s">
        <v>29</v>
      </c>
      <c r="X6" s="258" t="s">
        <v>29</v>
      </c>
    </row>
    <row r="7" spans="13:24">
      <c r="M7" s="259">
        <v>0</v>
      </c>
      <c r="N7" s="31">
        <v>0</v>
      </c>
      <c r="O7" s="119">
        <v>0</v>
      </c>
      <c r="P7" s="45">
        <v>0</v>
      </c>
      <c r="Q7" s="45">
        <v>0</v>
      </c>
      <c r="R7" s="120">
        <v>0</v>
      </c>
      <c r="S7" s="259">
        <v>0</v>
      </c>
      <c r="T7" s="31">
        <v>0</v>
      </c>
      <c r="U7" s="119">
        <v>0</v>
      </c>
      <c r="V7" s="45">
        <v>0</v>
      </c>
      <c r="W7" s="45">
        <v>0</v>
      </c>
      <c r="X7" s="120">
        <v>0</v>
      </c>
    </row>
    <row r="8" spans="13:24">
      <c r="M8" s="259">
        <v>65.228480000000005</v>
      </c>
      <c r="N8" s="31">
        <v>65.228480000000005</v>
      </c>
      <c r="O8" s="119">
        <v>2.04E-41</v>
      </c>
      <c r="P8" s="45">
        <v>0.152743869</v>
      </c>
      <c r="Q8" s="45">
        <v>9.9999999999999997E-61</v>
      </c>
      <c r="R8" s="120">
        <v>0.152743869</v>
      </c>
      <c r="S8" s="259">
        <v>12.047319999999999</v>
      </c>
      <c r="T8" s="31">
        <v>12.047319999999999</v>
      </c>
      <c r="U8" s="119">
        <v>2.04E-41</v>
      </c>
      <c r="V8" s="45">
        <v>3.3927059000000002E-2</v>
      </c>
      <c r="W8" s="45">
        <v>9.9999999999999997E-61</v>
      </c>
      <c r="X8" s="120">
        <v>3.3927059000000002E-2</v>
      </c>
    </row>
    <row r="9" spans="13:24">
      <c r="M9" s="259">
        <v>66.131290000000007</v>
      </c>
      <c r="N9" s="31">
        <v>66.131290000000007</v>
      </c>
      <c r="O9" s="119">
        <v>6.4400000000000004E-38</v>
      </c>
      <c r="P9" s="45">
        <v>0.15529310499999999</v>
      </c>
      <c r="Q9" s="45">
        <v>9.9999999999999999E-56</v>
      </c>
      <c r="R9" s="120">
        <v>0.15529310499999999</v>
      </c>
      <c r="S9" s="259">
        <v>12.3187</v>
      </c>
      <c r="T9" s="31">
        <v>12.3187</v>
      </c>
      <c r="U9" s="119">
        <v>6.4400000000000004E-38</v>
      </c>
      <c r="V9" s="45">
        <v>3.4799137000000001E-2</v>
      </c>
      <c r="W9" s="45">
        <v>9.9999999999999999E-56</v>
      </c>
      <c r="X9" s="120">
        <v>3.4799137000000001E-2</v>
      </c>
    </row>
    <row r="10" spans="13:24">
      <c r="M10" s="259">
        <v>66.324340000000007</v>
      </c>
      <c r="N10" s="31">
        <v>66.324340000000007</v>
      </c>
      <c r="O10" s="119">
        <v>3.2300000000000001E-37</v>
      </c>
      <c r="P10" s="45">
        <v>0.15583940199999999</v>
      </c>
      <c r="Q10" s="45">
        <v>1E-54</v>
      </c>
      <c r="R10" s="120">
        <v>0.15583940199999999</v>
      </c>
      <c r="S10" s="259">
        <v>12.37702</v>
      </c>
      <c r="T10" s="31">
        <v>12.37702</v>
      </c>
      <c r="U10" s="119">
        <v>3.2300000000000001E-37</v>
      </c>
      <c r="V10" s="45">
        <v>3.4986991000000002E-2</v>
      </c>
      <c r="W10" s="45">
        <v>1E-54</v>
      </c>
      <c r="X10" s="120">
        <v>3.4986991000000002E-2</v>
      </c>
    </row>
    <row r="11" spans="13:24">
      <c r="M11" s="259">
        <v>66.522000000000006</v>
      </c>
      <c r="N11" s="31">
        <v>66.522000000000006</v>
      </c>
      <c r="O11" s="119">
        <v>1.6199999999999998E-36</v>
      </c>
      <c r="P11" s="45">
        <v>0.15639916300000001</v>
      </c>
      <c r="Q11" s="45">
        <v>1E-53</v>
      </c>
      <c r="R11" s="120">
        <v>0.15639916300000001</v>
      </c>
      <c r="S11" s="259">
        <v>12.43683</v>
      </c>
      <c r="T11" s="31">
        <v>12.43683</v>
      </c>
      <c r="U11" s="119">
        <v>1.6199999999999998E-36</v>
      </c>
      <c r="V11" s="45">
        <v>3.5179824999999998E-2</v>
      </c>
      <c r="W11" s="45">
        <v>1E-53</v>
      </c>
      <c r="X11" s="120">
        <v>3.5179824999999998E-2</v>
      </c>
    </row>
    <row r="12" spans="13:24">
      <c r="M12" s="259">
        <v>66.724459999999993</v>
      </c>
      <c r="N12" s="31">
        <v>66.724459999999993</v>
      </c>
      <c r="O12" s="119">
        <v>8.1100000000000003E-36</v>
      </c>
      <c r="P12" s="45">
        <v>0.15697301299999999</v>
      </c>
      <c r="Q12" s="45">
        <v>1E-52</v>
      </c>
      <c r="R12" s="120">
        <v>0.15697301299999999</v>
      </c>
      <c r="S12" s="259">
        <v>12.498200000000001</v>
      </c>
      <c r="T12" s="31">
        <v>12.498200000000001</v>
      </c>
      <c r="U12" s="119">
        <v>8.1100000000000003E-36</v>
      </c>
      <c r="V12" s="45">
        <v>3.5377875000000003E-2</v>
      </c>
      <c r="W12" s="45">
        <v>1E-52</v>
      </c>
      <c r="X12" s="120">
        <v>3.5377875000000003E-2</v>
      </c>
    </row>
    <row r="13" spans="13:24">
      <c r="M13" s="259">
        <v>66.931960000000004</v>
      </c>
      <c r="N13" s="31">
        <v>66.931960000000004</v>
      </c>
      <c r="O13" s="119">
        <v>4.0599999999999998E-35</v>
      </c>
      <c r="P13" s="45">
        <v>0.15756161199999999</v>
      </c>
      <c r="Q13" s="45">
        <v>1E-51</v>
      </c>
      <c r="R13" s="120">
        <v>0.15756161199999999</v>
      </c>
      <c r="S13" s="259">
        <v>12.56122</v>
      </c>
      <c r="T13" s="31">
        <v>12.56122</v>
      </c>
      <c r="U13" s="119">
        <v>4.0599999999999998E-35</v>
      </c>
      <c r="V13" s="45">
        <v>3.5581394000000002E-2</v>
      </c>
      <c r="W13" s="45">
        <v>1E-51</v>
      </c>
      <c r="X13" s="120">
        <v>3.5581394000000002E-2</v>
      </c>
    </row>
    <row r="14" spans="13:24">
      <c r="M14" s="259">
        <v>67.144729999999996</v>
      </c>
      <c r="N14" s="31">
        <v>67.144729999999996</v>
      </c>
      <c r="O14" s="119">
        <v>2.0399999999999999E-34</v>
      </c>
      <c r="P14" s="45">
        <v>0.15816565199999999</v>
      </c>
      <c r="Q14" s="45">
        <v>1E-50</v>
      </c>
      <c r="R14" s="120">
        <v>0.15816565199999999</v>
      </c>
      <c r="S14" s="259">
        <v>12.62594</v>
      </c>
      <c r="T14" s="31">
        <v>12.62594</v>
      </c>
      <c r="U14" s="119">
        <v>2.0399999999999999E-34</v>
      </c>
      <c r="V14" s="45">
        <v>3.5790647000000002E-2</v>
      </c>
      <c r="W14" s="45">
        <v>1E-50</v>
      </c>
      <c r="X14" s="120">
        <v>3.5790647000000002E-2</v>
      </c>
    </row>
    <row r="15" spans="13:24">
      <c r="M15" s="259">
        <v>67.363010000000003</v>
      </c>
      <c r="N15" s="31">
        <v>67.363010000000003</v>
      </c>
      <c r="O15" s="119">
        <v>1.02E-33</v>
      </c>
      <c r="P15" s="45">
        <v>0.158785869</v>
      </c>
      <c r="Q15" s="45">
        <v>9.9999999999999994E-50</v>
      </c>
      <c r="R15" s="120">
        <v>0.158785869</v>
      </c>
      <c r="S15" s="259">
        <v>12.69247</v>
      </c>
      <c r="T15" s="31">
        <v>12.69247</v>
      </c>
      <c r="U15" s="119">
        <v>1.02E-33</v>
      </c>
      <c r="V15" s="45">
        <v>3.6005914999999999E-2</v>
      </c>
      <c r="W15" s="45">
        <v>9.9999999999999994E-50</v>
      </c>
      <c r="X15" s="120">
        <v>3.6005914999999999E-2</v>
      </c>
    </row>
    <row r="16" spans="13:24">
      <c r="M16" s="259">
        <v>67.587050000000005</v>
      </c>
      <c r="N16" s="31">
        <v>67.587050000000005</v>
      </c>
      <c r="O16" s="119">
        <v>5.12E-33</v>
      </c>
      <c r="P16" s="45">
        <v>0.15942303299999999</v>
      </c>
      <c r="Q16" s="45">
        <v>9.9999999999999997E-49</v>
      </c>
      <c r="R16" s="120">
        <v>0.15942303299999999</v>
      </c>
      <c r="S16" s="259">
        <v>12.76088</v>
      </c>
      <c r="T16" s="31">
        <v>12.76088</v>
      </c>
      <c r="U16" s="119">
        <v>5.12E-33</v>
      </c>
      <c r="V16" s="45">
        <v>3.6227493999999999E-2</v>
      </c>
      <c r="W16" s="45">
        <v>9.9999999999999997E-49</v>
      </c>
      <c r="X16" s="120">
        <v>3.6227493999999999E-2</v>
      </c>
    </row>
    <row r="17" spans="13:24">
      <c r="M17" s="259">
        <v>67.817139999999995</v>
      </c>
      <c r="N17" s="31">
        <v>67.817139999999995</v>
      </c>
      <c r="O17" s="119">
        <v>2.5599999999999998E-32</v>
      </c>
      <c r="P17" s="45">
        <v>0.16007796099999999</v>
      </c>
      <c r="Q17" s="45">
        <v>9.9999999999999997E-48</v>
      </c>
      <c r="R17" s="120">
        <v>0.16007796099999999</v>
      </c>
      <c r="S17" s="259">
        <v>12.83126</v>
      </c>
      <c r="T17" s="31">
        <v>12.83126</v>
      </c>
      <c r="U17" s="119">
        <v>2.5599999999999998E-32</v>
      </c>
      <c r="V17" s="45">
        <v>3.6455697000000002E-2</v>
      </c>
      <c r="W17" s="45">
        <v>9.9999999999999997E-48</v>
      </c>
      <c r="X17" s="120">
        <v>3.6455697000000002E-2</v>
      </c>
    </row>
    <row r="18" spans="13:24">
      <c r="M18" s="259">
        <v>68.053560000000004</v>
      </c>
      <c r="N18" s="31">
        <v>68.053560000000004</v>
      </c>
      <c r="O18" s="119">
        <v>1.2800000000000001E-31</v>
      </c>
      <c r="P18" s="45">
        <v>0.16075151300000001</v>
      </c>
      <c r="Q18" s="45">
        <v>1E-46</v>
      </c>
      <c r="R18" s="120">
        <v>0.16075151300000001</v>
      </c>
      <c r="S18" s="259">
        <v>12.90372</v>
      </c>
      <c r="T18" s="31">
        <v>12.90372</v>
      </c>
      <c r="U18" s="119">
        <v>1.2800000000000001E-31</v>
      </c>
      <c r="V18" s="45">
        <v>3.6690855000000001E-2</v>
      </c>
      <c r="W18" s="45">
        <v>1E-46</v>
      </c>
      <c r="X18" s="120">
        <v>3.6690855000000001E-2</v>
      </c>
    </row>
    <row r="19" spans="13:24">
      <c r="M19" s="259">
        <v>68.296589999999995</v>
      </c>
      <c r="N19" s="31">
        <v>68.296589999999995</v>
      </c>
      <c r="O19" s="119">
        <v>6.4399999999999997E-31</v>
      </c>
      <c r="P19" s="45">
        <v>0.161444596</v>
      </c>
      <c r="Q19" s="45">
        <v>9.9999999999999998E-46</v>
      </c>
      <c r="R19" s="120">
        <v>0.161444596</v>
      </c>
      <c r="S19" s="259">
        <v>12.978350000000001</v>
      </c>
      <c r="T19" s="31">
        <v>12.978350000000001</v>
      </c>
      <c r="U19" s="119">
        <v>6.4399999999999997E-31</v>
      </c>
      <c r="V19" s="45">
        <v>3.6933318E-2</v>
      </c>
      <c r="W19" s="45">
        <v>9.9999999999999998E-46</v>
      </c>
      <c r="X19" s="120">
        <v>3.6933318E-2</v>
      </c>
    </row>
    <row r="20" spans="13:24">
      <c r="M20" s="259">
        <v>68.546580000000006</v>
      </c>
      <c r="N20" s="31">
        <v>68.546580000000006</v>
      </c>
      <c r="O20" s="119">
        <v>3.2299999999999997E-30</v>
      </c>
      <c r="P20" s="45">
        <v>0.16215816899999999</v>
      </c>
      <c r="Q20" s="45">
        <v>9.9999999999999995E-45</v>
      </c>
      <c r="R20" s="120">
        <v>0.16215816899999999</v>
      </c>
      <c r="S20" s="259">
        <v>13.055260000000001</v>
      </c>
      <c r="T20" s="31">
        <v>13.055260000000001</v>
      </c>
      <c r="U20" s="119">
        <v>3.2299999999999997E-30</v>
      </c>
      <c r="V20" s="45">
        <v>3.7183455999999997E-2</v>
      </c>
      <c r="W20" s="45">
        <v>9.9999999999999995E-45</v>
      </c>
      <c r="X20" s="120">
        <v>3.7183455999999997E-2</v>
      </c>
    </row>
    <row r="21" spans="13:24">
      <c r="M21" s="259">
        <v>68.803839999999994</v>
      </c>
      <c r="N21" s="31">
        <v>68.803839999999994</v>
      </c>
      <c r="O21" s="119">
        <v>1.6200000000000001E-29</v>
      </c>
      <c r="P21" s="45">
        <v>0.16289324399999999</v>
      </c>
      <c r="Q21" s="45">
        <v>1.0000000000000001E-43</v>
      </c>
      <c r="R21" s="120">
        <v>0.16289324399999999</v>
      </c>
      <c r="S21" s="259">
        <v>13.13457</v>
      </c>
      <c r="T21" s="31">
        <v>13.13457</v>
      </c>
      <c r="U21" s="119">
        <v>1.6200000000000001E-29</v>
      </c>
      <c r="V21" s="45">
        <v>3.7441661000000001E-2</v>
      </c>
      <c r="W21" s="45">
        <v>1.0000000000000001E-43</v>
      </c>
      <c r="X21" s="120">
        <v>3.7441661000000001E-2</v>
      </c>
    </row>
    <row r="22" spans="13:24">
      <c r="M22" s="259">
        <v>69.068749999999994</v>
      </c>
      <c r="N22" s="31">
        <v>69.068749999999994</v>
      </c>
      <c r="O22" s="119">
        <v>8.1099999999999998E-29</v>
      </c>
      <c r="P22" s="45">
        <v>0.16365089099999999</v>
      </c>
      <c r="Q22" s="45">
        <v>1E-42</v>
      </c>
      <c r="R22" s="120">
        <v>0.16365089099999999</v>
      </c>
      <c r="S22" s="259">
        <v>13.216390000000001</v>
      </c>
      <c r="T22" s="31">
        <v>13.216390000000001</v>
      </c>
      <c r="U22" s="119">
        <v>8.1099999999999998E-29</v>
      </c>
      <c r="V22" s="45">
        <v>3.7708347000000003E-2</v>
      </c>
      <c r="W22" s="45">
        <v>1E-42</v>
      </c>
      <c r="X22" s="120">
        <v>3.7708347000000003E-2</v>
      </c>
    </row>
    <row r="23" spans="13:24">
      <c r="M23" s="259">
        <v>69.341660000000005</v>
      </c>
      <c r="N23" s="31">
        <v>69.341660000000005</v>
      </c>
      <c r="O23" s="119">
        <v>4.0599999999999996E-28</v>
      </c>
      <c r="P23" s="45">
        <v>0.16443224000000001</v>
      </c>
      <c r="Q23" s="45">
        <v>1E-41</v>
      </c>
      <c r="R23" s="120">
        <v>0.16443224000000001</v>
      </c>
      <c r="S23" s="259">
        <v>13.30086</v>
      </c>
      <c r="T23" s="31">
        <v>13.30086</v>
      </c>
      <c r="U23" s="119">
        <v>4.0599999999999996E-28</v>
      </c>
      <c r="V23" s="45">
        <v>3.7983954E-2</v>
      </c>
      <c r="W23" s="45">
        <v>1E-41</v>
      </c>
      <c r="X23" s="120">
        <v>3.7983954E-2</v>
      </c>
    </row>
    <row r="24" spans="13:24">
      <c r="M24" s="259">
        <v>69.622960000000006</v>
      </c>
      <c r="N24" s="31">
        <v>69.622960000000006</v>
      </c>
      <c r="O24" s="119">
        <v>2.04E-27</v>
      </c>
      <c r="P24" s="45">
        <v>0.16523848899999999</v>
      </c>
      <c r="Q24" s="45">
        <v>9.9999999999999993E-41</v>
      </c>
      <c r="R24" s="120">
        <v>0.16523848899999999</v>
      </c>
      <c r="S24" s="259">
        <v>13.3881</v>
      </c>
      <c r="T24" s="31">
        <v>13.3881</v>
      </c>
      <c r="U24" s="119">
        <v>2.04E-27</v>
      </c>
      <c r="V24" s="45">
        <v>3.8268947999999997E-2</v>
      </c>
      <c r="W24" s="45">
        <v>9.9999999999999993E-41</v>
      </c>
      <c r="X24" s="120">
        <v>3.8268947999999997E-2</v>
      </c>
    </row>
    <row r="25" spans="13:24">
      <c r="M25" s="259">
        <v>71.171009999999995</v>
      </c>
      <c r="N25" s="31">
        <v>71.171009999999995</v>
      </c>
      <c r="O25" s="119">
        <v>6.4400000000000001E-24</v>
      </c>
      <c r="P25" s="45">
        <v>0.169690498</v>
      </c>
      <c r="Q25" s="45">
        <v>1E-35</v>
      </c>
      <c r="R25" s="120">
        <v>0.169690498</v>
      </c>
      <c r="S25" s="259">
        <v>13.87129</v>
      </c>
      <c r="T25" s="31">
        <v>13.87129</v>
      </c>
      <c r="U25" s="119">
        <v>6.4400000000000001E-24</v>
      </c>
      <c r="V25" s="45">
        <v>3.9853224999999999E-2</v>
      </c>
      <c r="W25" s="45">
        <v>1E-35</v>
      </c>
      <c r="X25" s="120">
        <v>3.9853224999999999E-2</v>
      </c>
    </row>
    <row r="26" spans="13:24">
      <c r="M26" s="259">
        <v>73.004329999999996</v>
      </c>
      <c r="N26" s="31">
        <v>73.004329999999996</v>
      </c>
      <c r="O26" s="119">
        <v>2.04E-20</v>
      </c>
      <c r="P26" s="45">
        <v>0.17499526600000001</v>
      </c>
      <c r="Q26" s="45">
        <v>1.0000000000000001E-30</v>
      </c>
      <c r="R26" s="120">
        <v>0.17499526600000001</v>
      </c>
      <c r="S26" s="259">
        <v>14.44997</v>
      </c>
      <c r="T26" s="31">
        <v>14.44997</v>
      </c>
      <c r="U26" s="119">
        <v>2.04E-20</v>
      </c>
      <c r="V26" s="45">
        <v>4.1762869000000001E-2</v>
      </c>
      <c r="W26" s="45">
        <v>1.0000000000000001E-30</v>
      </c>
      <c r="X26" s="120">
        <v>4.1762869000000001E-2</v>
      </c>
    </row>
    <row r="27" spans="13:24">
      <c r="M27" s="259">
        <v>73.412660000000002</v>
      </c>
      <c r="N27" s="31">
        <v>73.412660000000002</v>
      </c>
      <c r="O27" s="119">
        <v>1.02E-19</v>
      </c>
      <c r="P27" s="45">
        <v>0.176181375</v>
      </c>
      <c r="Q27" s="45">
        <v>9.9999999999999994E-30</v>
      </c>
      <c r="R27" s="120">
        <v>0.176181375</v>
      </c>
      <c r="S27" s="259">
        <v>14.57978</v>
      </c>
      <c r="T27" s="31">
        <v>14.57978</v>
      </c>
      <c r="U27" s="119">
        <v>1.02E-19</v>
      </c>
      <c r="V27" s="45">
        <v>4.2192955999999997E-2</v>
      </c>
      <c r="W27" s="45">
        <v>9.9999999999999994E-30</v>
      </c>
      <c r="X27" s="120">
        <v>4.2192955999999997E-2</v>
      </c>
    </row>
    <row r="28" spans="13:24">
      <c r="M28" s="259">
        <v>73.836910000000003</v>
      </c>
      <c r="N28" s="31">
        <v>73.836910000000003</v>
      </c>
      <c r="O28" s="119">
        <v>5.1199999999999995E-19</v>
      </c>
      <c r="P28" s="45">
        <v>0.177415512</v>
      </c>
      <c r="Q28" s="45">
        <v>9.9999999999999997E-29</v>
      </c>
      <c r="R28" s="120">
        <v>0.177415512</v>
      </c>
      <c r="S28" s="259">
        <v>14.71499</v>
      </c>
      <c r="T28" s="31">
        <v>14.71499</v>
      </c>
      <c r="U28" s="119">
        <v>5.1199999999999995E-19</v>
      </c>
      <c r="V28" s="45">
        <v>4.2641643999999999E-2</v>
      </c>
      <c r="W28" s="45">
        <v>9.9999999999999997E-29</v>
      </c>
      <c r="X28" s="120">
        <v>4.2641643999999999E-2</v>
      </c>
    </row>
    <row r="29" spans="13:24">
      <c r="M29" s="259">
        <v>74.278180000000006</v>
      </c>
      <c r="N29" s="31">
        <v>74.278180000000006</v>
      </c>
      <c r="O29" s="119">
        <v>2.5599999999999999E-18</v>
      </c>
      <c r="P29" s="45">
        <v>0.178701045</v>
      </c>
      <c r="Q29" s="45">
        <v>1E-27</v>
      </c>
      <c r="R29" s="120">
        <v>0.178701045</v>
      </c>
      <c r="S29" s="259">
        <v>14.856019999999999</v>
      </c>
      <c r="T29" s="31">
        <v>14.856019999999999</v>
      </c>
      <c r="U29" s="119">
        <v>2.5599999999999999E-18</v>
      </c>
      <c r="V29" s="45">
        <v>4.3110307E-2</v>
      </c>
      <c r="W29" s="45">
        <v>1E-27</v>
      </c>
      <c r="X29" s="120">
        <v>4.3110307E-2</v>
      </c>
    </row>
    <row r="30" spans="13:24">
      <c r="M30" s="259">
        <v>74.737719999999996</v>
      </c>
      <c r="N30" s="31">
        <v>74.737719999999996</v>
      </c>
      <c r="O30" s="119">
        <v>1.28E-17</v>
      </c>
      <c r="P30" s="45">
        <v>0.18004181999999999</v>
      </c>
      <c r="Q30" s="45">
        <v>1E-26</v>
      </c>
      <c r="R30" s="120">
        <v>0.18004181999999999</v>
      </c>
      <c r="S30" s="259">
        <v>15.003310000000001</v>
      </c>
      <c r="T30" s="31">
        <v>15.003310000000001</v>
      </c>
      <c r="U30" s="119">
        <v>1.28E-17</v>
      </c>
      <c r="V30" s="45">
        <v>4.3600521000000003E-2</v>
      </c>
      <c r="W30" s="45">
        <v>1E-26</v>
      </c>
      <c r="X30" s="120">
        <v>4.3600521000000003E-2</v>
      </c>
    </row>
    <row r="31" spans="13:24">
      <c r="M31" s="259">
        <v>75.216980000000007</v>
      </c>
      <c r="N31" s="31">
        <v>75.216980000000007</v>
      </c>
      <c r="O31" s="119">
        <v>6.4399999999999996E-17</v>
      </c>
      <c r="P31" s="45">
        <v>0.18144229200000001</v>
      </c>
      <c r="Q31" s="45">
        <v>1E-25</v>
      </c>
      <c r="R31" s="120">
        <v>0.18144229200000001</v>
      </c>
      <c r="S31" s="259">
        <v>15.15737</v>
      </c>
      <c r="T31" s="31">
        <v>15.15737</v>
      </c>
      <c r="U31" s="119">
        <v>6.4399999999999996E-17</v>
      </c>
      <c r="V31" s="45">
        <v>4.411412E-2</v>
      </c>
      <c r="W31" s="45">
        <v>1E-25</v>
      </c>
      <c r="X31" s="120">
        <v>4.411412E-2</v>
      </c>
    </row>
    <row r="32" spans="13:24">
      <c r="M32" s="259">
        <v>75.717640000000003</v>
      </c>
      <c r="N32" s="31">
        <v>75.717640000000003</v>
      </c>
      <c r="O32" s="119">
        <v>3.2300000000000002E-16</v>
      </c>
      <c r="P32" s="45">
        <v>0.18290768900000001</v>
      </c>
      <c r="Q32" s="45">
        <v>9.9999999999999992E-25</v>
      </c>
      <c r="R32" s="120">
        <v>0.18290768900000001</v>
      </c>
      <c r="S32" s="259">
        <v>15.31884</v>
      </c>
      <c r="T32" s="31">
        <v>15.31884</v>
      </c>
      <c r="U32" s="119">
        <v>3.2300000000000002E-16</v>
      </c>
      <c r="V32" s="45">
        <v>4.4653271000000001E-2</v>
      </c>
      <c r="W32" s="45">
        <v>9.9999999999999992E-25</v>
      </c>
      <c r="X32" s="120">
        <v>4.4653271000000001E-2</v>
      </c>
    </row>
    <row r="33" spans="13:24">
      <c r="M33" s="259">
        <v>76.241749999999996</v>
      </c>
      <c r="N33" s="31">
        <v>76.241749999999996</v>
      </c>
      <c r="O33" s="119">
        <v>1.6200000000000001E-15</v>
      </c>
      <c r="P33" s="45">
        <v>0.18444424100000001</v>
      </c>
      <c r="Q33" s="45">
        <v>9.9999999999999996E-24</v>
      </c>
      <c r="R33" s="120">
        <v>0.18444424100000001</v>
      </c>
      <c r="S33" s="259">
        <v>15.48845</v>
      </c>
      <c r="T33" s="31">
        <v>15.48845</v>
      </c>
      <c r="U33" s="119">
        <v>1.6200000000000001E-15</v>
      </c>
      <c r="V33" s="45">
        <v>4.5220567000000003E-2</v>
      </c>
      <c r="W33" s="45">
        <v>9.9999999999999996E-24</v>
      </c>
      <c r="X33" s="120">
        <v>4.5220567000000003E-2</v>
      </c>
    </row>
    <row r="34" spans="13:24">
      <c r="M34" s="259">
        <v>76.791730000000001</v>
      </c>
      <c r="N34" s="31">
        <v>76.791730000000001</v>
      </c>
      <c r="O34" s="119">
        <v>8.1099999999999996E-15</v>
      </c>
      <c r="P34" s="45">
        <v>0.18605947</v>
      </c>
      <c r="Q34" s="45">
        <v>1E-22</v>
      </c>
      <c r="R34" s="120">
        <v>0.18605947</v>
      </c>
      <c r="S34" s="259">
        <v>15.6671</v>
      </c>
      <c r="T34" s="31">
        <v>15.6671</v>
      </c>
      <c r="U34" s="119">
        <v>8.1099999999999996E-15</v>
      </c>
      <c r="V34" s="45">
        <v>4.5819157999999999E-2</v>
      </c>
      <c r="W34" s="45">
        <v>1E-22</v>
      </c>
      <c r="X34" s="120">
        <v>4.5819157999999999E-2</v>
      </c>
    </row>
    <row r="35" spans="13:24">
      <c r="M35" s="259">
        <v>77.370580000000004</v>
      </c>
      <c r="N35" s="31">
        <v>77.370580000000004</v>
      </c>
      <c r="O35" s="119">
        <v>4.0599999999999999E-14</v>
      </c>
      <c r="P35" s="45">
        <v>0.18776259100000001</v>
      </c>
      <c r="Q35" s="45">
        <v>9.9999999999999991E-22</v>
      </c>
      <c r="R35" s="120">
        <v>0.18776259100000001</v>
      </c>
      <c r="S35" s="259">
        <v>15.85589</v>
      </c>
      <c r="T35" s="31">
        <v>15.85589</v>
      </c>
      <c r="U35" s="119">
        <v>4.0599999999999999E-14</v>
      </c>
      <c r="V35" s="45">
        <v>4.6452922000000001E-2</v>
      </c>
      <c r="W35" s="45">
        <v>9.9999999999999991E-22</v>
      </c>
      <c r="X35" s="120">
        <v>4.6452922000000001E-2</v>
      </c>
    </row>
    <row r="36" spans="13:24">
      <c r="M36" s="259">
        <v>77.982029999999995</v>
      </c>
      <c r="N36" s="31">
        <v>77.982029999999995</v>
      </c>
      <c r="O36" s="119">
        <v>2.0399999999999999E-13</v>
      </c>
      <c r="P36" s="45">
        <v>0.18956503</v>
      </c>
      <c r="Q36" s="45">
        <v>9.9999999999999995E-21</v>
      </c>
      <c r="R36" s="120">
        <v>0.18956503</v>
      </c>
      <c r="S36" s="259">
        <v>16.05621</v>
      </c>
      <c r="T36" s="31">
        <v>16.05621</v>
      </c>
      <c r="U36" s="119">
        <v>2.0399999999999999E-13</v>
      </c>
      <c r="V36" s="45">
        <v>4.7126692999999997E-2</v>
      </c>
      <c r="W36" s="45">
        <v>9.9999999999999995E-21</v>
      </c>
      <c r="X36" s="120">
        <v>4.7126692999999997E-2</v>
      </c>
    </row>
    <row r="37" spans="13:24">
      <c r="M37" s="259">
        <v>78.630690000000001</v>
      </c>
      <c r="N37" s="31">
        <v>78.630690000000001</v>
      </c>
      <c r="O37" s="119">
        <v>1.0200000000000001E-12</v>
      </c>
      <c r="P37" s="45">
        <v>0.191481124</v>
      </c>
      <c r="Q37" s="45">
        <v>9.9999999999999998E-20</v>
      </c>
      <c r="R37" s="120">
        <v>0.191481124</v>
      </c>
      <c r="S37" s="259">
        <v>16.269770000000001</v>
      </c>
      <c r="T37" s="31">
        <v>16.269770000000001</v>
      </c>
      <c r="U37" s="119">
        <v>1.0200000000000001E-12</v>
      </c>
      <c r="V37" s="45">
        <v>4.7846563000000002E-2</v>
      </c>
      <c r="W37" s="45">
        <v>9.9999999999999998E-20</v>
      </c>
      <c r="X37" s="120">
        <v>4.7846563000000002E-2</v>
      </c>
    </row>
    <row r="38" spans="13:24">
      <c r="M38" s="259">
        <v>79.322490000000002</v>
      </c>
      <c r="N38" s="31">
        <v>79.322490000000002</v>
      </c>
      <c r="O38" s="119">
        <v>5.12E-12</v>
      </c>
      <c r="P38" s="45">
        <v>0.19352903699999999</v>
      </c>
      <c r="Q38" s="45">
        <v>1.0000000000000001E-18</v>
      </c>
      <c r="R38" s="120">
        <v>0.19352903699999999</v>
      </c>
      <c r="S38" s="259">
        <v>16.49879</v>
      </c>
      <c r="T38" s="31">
        <v>16.49879</v>
      </c>
      <c r="U38" s="119">
        <v>5.12E-12</v>
      </c>
      <c r="V38" s="45">
        <v>4.8620285999999999E-2</v>
      </c>
      <c r="W38" s="45">
        <v>1.0000000000000001E-18</v>
      </c>
      <c r="X38" s="120">
        <v>4.8620285999999999E-2</v>
      </c>
    </row>
    <row r="39" spans="13:24">
      <c r="M39" s="259">
        <v>80.064920000000001</v>
      </c>
      <c r="N39" s="31">
        <v>80.064920000000001</v>
      </c>
      <c r="O39" s="119">
        <v>2.5600000000000001E-11</v>
      </c>
      <c r="P39" s="45">
        <v>0.195731985</v>
      </c>
      <c r="Q39" s="45">
        <v>1.0000000000000001E-17</v>
      </c>
      <c r="R39" s="120">
        <v>0.195731985</v>
      </c>
      <c r="S39" s="259">
        <v>16.746079999999999</v>
      </c>
      <c r="T39" s="31">
        <v>16.746079999999999</v>
      </c>
      <c r="U39" s="119">
        <v>2.5600000000000001E-11</v>
      </c>
      <c r="V39" s="45">
        <v>4.9457818000000001E-2</v>
      </c>
      <c r="W39" s="45">
        <v>1.0000000000000001E-17</v>
      </c>
      <c r="X39" s="120">
        <v>4.9457818000000001E-2</v>
      </c>
    </row>
    <row r="40" spans="13:24">
      <c r="M40" s="259">
        <v>80.867649999999998</v>
      </c>
      <c r="N40" s="31">
        <v>80.867649999999998</v>
      </c>
      <c r="O40" s="119">
        <v>1.28E-10</v>
      </c>
      <c r="P40" s="45">
        <v>0.19811985600000001</v>
      </c>
      <c r="Q40" s="45">
        <v>9.9999999999999998E-17</v>
      </c>
      <c r="R40" s="120">
        <v>0.19811985600000001</v>
      </c>
      <c r="S40" s="259">
        <v>17.015280000000001</v>
      </c>
      <c r="T40" s="31">
        <v>17.015280000000001</v>
      </c>
      <c r="U40" s="119">
        <v>1.28E-10</v>
      </c>
      <c r="V40" s="45">
        <v>5.0372026E-2</v>
      </c>
      <c r="W40" s="45">
        <v>9.9999999999999998E-17</v>
      </c>
      <c r="X40" s="120">
        <v>5.0372026E-2</v>
      </c>
    </row>
    <row r="41" spans="13:24">
      <c r="M41" s="259">
        <v>81.743129999999994</v>
      </c>
      <c r="N41" s="31">
        <v>81.743129999999994</v>
      </c>
      <c r="O41" s="119">
        <v>6.4400000000000005E-10</v>
      </c>
      <c r="P41" s="45">
        <v>0.20073136599999999</v>
      </c>
      <c r="Q41" s="45">
        <v>1.0000000000000001E-15</v>
      </c>
      <c r="R41" s="120">
        <v>0.20073136599999999</v>
      </c>
      <c r="S41" s="259">
        <v>17.31109</v>
      </c>
      <c r="T41" s="31">
        <v>17.31109</v>
      </c>
      <c r="U41" s="119">
        <v>6.4400000000000005E-10</v>
      </c>
      <c r="V41" s="45">
        <v>5.1379647000000001E-2</v>
      </c>
      <c r="W41" s="45">
        <v>1.0000000000000001E-15</v>
      </c>
      <c r="X41" s="120">
        <v>5.1379647000000001E-2</v>
      </c>
    </row>
    <row r="42" spans="13:24">
      <c r="M42" s="259">
        <v>82.707530000000006</v>
      </c>
      <c r="N42" s="31">
        <v>82.707530000000006</v>
      </c>
      <c r="O42" s="119">
        <v>3.2299999999999998E-9</v>
      </c>
      <c r="P42" s="45">
        <v>0.20361696000000001</v>
      </c>
      <c r="Q42" s="45">
        <v>1E-14</v>
      </c>
      <c r="R42" s="120">
        <v>0.20361696000000001</v>
      </c>
      <c r="S42" s="259">
        <v>17.63964</v>
      </c>
      <c r="T42" s="31">
        <v>17.63964</v>
      </c>
      <c r="U42" s="119">
        <v>3.2299999999999998E-9</v>
      </c>
      <c r="V42" s="45">
        <v>5.2502567E-2</v>
      </c>
      <c r="W42" s="45">
        <v>1E-14</v>
      </c>
      <c r="X42" s="120">
        <v>5.2502567E-2</v>
      </c>
    </row>
    <row r="43" spans="13:24">
      <c r="M43" s="259">
        <v>83.78201</v>
      </c>
      <c r="N43" s="31">
        <v>83.78201</v>
      </c>
      <c r="O43" s="119">
        <v>1.6199999999999999E-8</v>
      </c>
      <c r="P43" s="45">
        <v>0.20684279699999999</v>
      </c>
      <c r="Q43" s="45">
        <v>1E-13</v>
      </c>
      <c r="R43" s="120">
        <v>0.20684279699999999</v>
      </c>
      <c r="S43" s="259">
        <v>18.008959999999998</v>
      </c>
      <c r="T43" s="31">
        <v>18.008959999999998</v>
      </c>
      <c r="U43" s="119">
        <v>1.6199999999999999E-8</v>
      </c>
      <c r="V43" s="45">
        <v>5.3769600000000001E-2</v>
      </c>
      <c r="W43" s="45">
        <v>1E-13</v>
      </c>
      <c r="X43" s="120">
        <v>5.3769600000000001E-2</v>
      </c>
    </row>
    <row r="44" spans="13:24">
      <c r="M44" s="259">
        <v>84.994380000000007</v>
      </c>
      <c r="N44" s="31">
        <v>84.994380000000007</v>
      </c>
      <c r="O44" s="119">
        <v>8.1100000000000005E-8</v>
      </c>
      <c r="P44" s="45">
        <v>0.21049643800000001</v>
      </c>
      <c r="Q44" s="45">
        <v>9.9999999999999998E-13</v>
      </c>
      <c r="R44" s="120">
        <v>0.21049643800000001</v>
      </c>
      <c r="S44" s="259">
        <v>18.429680000000001</v>
      </c>
      <c r="T44" s="31">
        <v>18.429680000000001</v>
      </c>
      <c r="U44" s="119">
        <v>8.1100000000000005E-8</v>
      </c>
      <c r="V44" s="45">
        <v>5.5219002000000003E-2</v>
      </c>
      <c r="W44" s="45">
        <v>9.9999999999999998E-13</v>
      </c>
      <c r="X44" s="120">
        <v>5.5219002000000003E-2</v>
      </c>
    </row>
    <row r="45" spans="13:24">
      <c r="M45" s="259">
        <v>86.381810000000002</v>
      </c>
      <c r="N45" s="31">
        <v>86.381810000000002</v>
      </c>
      <c r="O45" s="119">
        <v>4.0600000000000001E-7</v>
      </c>
      <c r="P45" s="45">
        <v>0.214695519</v>
      </c>
      <c r="Q45" s="45">
        <v>9.9999999999999994E-12</v>
      </c>
      <c r="R45" s="120">
        <v>0.214695519</v>
      </c>
      <c r="S45" s="259">
        <v>18.916</v>
      </c>
      <c r="T45" s="31">
        <v>18.916</v>
      </c>
      <c r="U45" s="119">
        <v>4.0600000000000001E-7</v>
      </c>
      <c r="V45" s="45">
        <v>5.6902320999999999E-2</v>
      </c>
      <c r="W45" s="45">
        <v>9.9999999999999994E-12</v>
      </c>
      <c r="X45" s="120">
        <v>5.6902320999999999E-2</v>
      </c>
    </row>
    <row r="46" spans="13:24">
      <c r="M46" s="259">
        <v>87.995249999999999</v>
      </c>
      <c r="N46" s="31">
        <v>87.995249999999999</v>
      </c>
      <c r="O46" s="119">
        <v>2.04E-6</v>
      </c>
      <c r="P46" s="45">
        <v>0.21960221799999999</v>
      </c>
      <c r="Q46" s="45">
        <v>1E-10</v>
      </c>
      <c r="R46" s="120">
        <v>0.21960221799999999</v>
      </c>
      <c r="S46" s="259">
        <v>19.487469999999998</v>
      </c>
      <c r="T46" s="31">
        <v>19.487469999999998</v>
      </c>
      <c r="U46" s="119">
        <v>2.04E-6</v>
      </c>
      <c r="V46" s="45">
        <v>5.8890769000000003E-2</v>
      </c>
      <c r="W46" s="45">
        <v>1E-10</v>
      </c>
      <c r="X46" s="120">
        <v>5.8890769000000003E-2</v>
      </c>
    </row>
    <row r="47" spans="13:24">
      <c r="M47" s="259">
        <v>89.907619999999994</v>
      </c>
      <c r="N47" s="31">
        <v>89.907610000000005</v>
      </c>
      <c r="O47" s="119">
        <v>1.0200000000000001E-5</v>
      </c>
      <c r="P47" s="45">
        <v>0.22544997</v>
      </c>
      <c r="Q47" s="45">
        <v>1.0000000000000001E-9</v>
      </c>
      <c r="R47" s="120">
        <v>0.225449971</v>
      </c>
      <c r="S47" s="259">
        <v>20.1721</v>
      </c>
      <c r="T47" s="31">
        <v>20.172090000000001</v>
      </c>
      <c r="U47" s="119">
        <v>1.0200000000000001E-5</v>
      </c>
      <c r="V47" s="45">
        <v>6.1287049000000003E-2</v>
      </c>
      <c r="W47" s="45">
        <v>1.0000000000000001E-9</v>
      </c>
      <c r="X47" s="120">
        <v>6.1287050000000003E-2</v>
      </c>
    </row>
    <row r="48" spans="13:24">
      <c r="M48" s="259">
        <v>92.230429999999998</v>
      </c>
      <c r="N48" s="31">
        <v>92.230379999999997</v>
      </c>
      <c r="O48" s="119">
        <v>5.1199999999999998E-5</v>
      </c>
      <c r="P48" s="45">
        <v>0.232597949</v>
      </c>
      <c r="Q48" s="45">
        <v>1E-8</v>
      </c>
      <c r="R48" s="120">
        <v>0.23259795899999999</v>
      </c>
      <c r="S48" s="259">
        <v>21.013000000000002</v>
      </c>
      <c r="T48" s="31">
        <v>21.01295</v>
      </c>
      <c r="U48" s="119">
        <v>5.1199999999999998E-5</v>
      </c>
      <c r="V48" s="45">
        <v>6.4249891000000003E-2</v>
      </c>
      <c r="W48" s="45">
        <v>1E-8</v>
      </c>
      <c r="X48" s="120">
        <v>6.4249900999999998E-2</v>
      </c>
    </row>
    <row r="49" spans="13:24">
      <c r="M49" s="259">
        <v>95.151769999999999</v>
      </c>
      <c r="N49" s="31">
        <v>95.151510000000002</v>
      </c>
      <c r="O49" s="119">
        <v>2.5639E-4</v>
      </c>
      <c r="P49" s="45">
        <v>0.241655229</v>
      </c>
      <c r="Q49" s="45">
        <v>9.9999999999999995E-8</v>
      </c>
      <c r="R49" s="120">
        <v>0.241655329</v>
      </c>
      <c r="S49" s="259">
        <v>22.083929999999999</v>
      </c>
      <c r="T49" s="31">
        <v>22.083670000000001</v>
      </c>
      <c r="U49" s="119">
        <v>2.5639E-4</v>
      </c>
      <c r="V49" s="45">
        <v>6.8052416000000004E-2</v>
      </c>
      <c r="W49" s="45">
        <v>9.9999999999999995E-8</v>
      </c>
      <c r="X49" s="120">
        <v>6.8052515999999993E-2</v>
      </c>
    </row>
    <row r="50" spans="13:24">
      <c r="M50" s="259">
        <v>99.042370000000005</v>
      </c>
      <c r="N50" s="31">
        <v>99.041089999999997</v>
      </c>
      <c r="O50" s="119">
        <v>1.2849929999999999E-3</v>
      </c>
      <c r="P50" s="45">
        <v>0.25383164499999999</v>
      </c>
      <c r="Q50" s="45">
        <v>9.9999999999999995E-7</v>
      </c>
      <c r="R50" s="120">
        <v>0.25383264500000002</v>
      </c>
      <c r="S50" s="259">
        <v>23.535129999999999</v>
      </c>
      <c r="T50" s="31">
        <v>23.533850000000001</v>
      </c>
      <c r="U50" s="119">
        <v>1.2849929999999999E-3</v>
      </c>
      <c r="V50" s="45">
        <v>7.3256426999999999E-2</v>
      </c>
      <c r="W50" s="45">
        <v>9.9999999999999995E-7</v>
      </c>
      <c r="X50" s="120">
        <v>7.3257427E-2</v>
      </c>
    </row>
    <row r="51" spans="13:24">
      <c r="M51" s="259">
        <v>104.8802</v>
      </c>
      <c r="N51" s="31">
        <v>104.8738</v>
      </c>
      <c r="O51" s="119">
        <v>6.4402230000000001E-3</v>
      </c>
      <c r="P51" s="45">
        <v>0.27236389</v>
      </c>
      <c r="Q51" s="45">
        <v>1.0000000000000001E-5</v>
      </c>
      <c r="R51" s="120">
        <v>0.27237389000000001</v>
      </c>
      <c r="S51" s="259">
        <v>25.77816</v>
      </c>
      <c r="T51" s="31">
        <v>25.771719999999998</v>
      </c>
      <c r="U51" s="119">
        <v>6.4402230000000001E-3</v>
      </c>
      <c r="V51" s="45">
        <v>8.1436362999999998E-2</v>
      </c>
      <c r="W51" s="45">
        <v>1.0000000000000001E-5</v>
      </c>
      <c r="X51" s="120">
        <v>8.1446362999999994E-2</v>
      </c>
    </row>
    <row r="52" spans="13:24">
      <c r="M52" s="259">
        <v>116.35680000000001</v>
      </c>
      <c r="N52" s="31">
        <v>116.3245</v>
      </c>
      <c r="O52" s="119">
        <v>3.2277569999999998E-2</v>
      </c>
      <c r="P52" s="45">
        <v>0.30990511199999998</v>
      </c>
      <c r="Q52" s="45">
        <v>1E-4</v>
      </c>
      <c r="R52" s="120">
        <v>0.31000511200000003</v>
      </c>
      <c r="S52" s="259">
        <v>30.369509999999998</v>
      </c>
      <c r="T52" s="31">
        <v>30.337230000000002</v>
      </c>
      <c r="U52" s="119">
        <v>3.2277569999999998E-2</v>
      </c>
      <c r="V52" s="45">
        <v>9.8875608000000004E-2</v>
      </c>
      <c r="W52" s="45">
        <v>1E-4</v>
      </c>
      <c r="X52" s="120">
        <v>9.8975608000000007E-2</v>
      </c>
    </row>
    <row r="53" spans="13:24">
      <c r="M53" s="259">
        <v>149.68100000000001</v>
      </c>
      <c r="N53" s="31">
        <v>149.51929999999999</v>
      </c>
      <c r="O53" s="119">
        <v>0.1617711</v>
      </c>
      <c r="P53" s="45">
        <v>0.42740849199999997</v>
      </c>
      <c r="Q53" s="45">
        <v>1E-3</v>
      </c>
      <c r="R53" s="120">
        <v>0.42840849199999997</v>
      </c>
      <c r="S53" s="259">
        <v>44.295920000000002</v>
      </c>
      <c r="T53" s="31">
        <v>44.134149999999998</v>
      </c>
      <c r="U53" s="119">
        <v>0.1617711</v>
      </c>
      <c r="V53" s="45">
        <v>0.15717625800000001</v>
      </c>
      <c r="W53" s="45">
        <v>1E-3</v>
      </c>
      <c r="X53" s="120">
        <v>0.15817625799999999</v>
      </c>
    </row>
    <row r="54" spans="13:24">
      <c r="M54" s="259">
        <v>274.63010000000003</v>
      </c>
      <c r="N54" s="31">
        <v>273.8193</v>
      </c>
      <c r="O54" s="119">
        <v>0.81077600000000005</v>
      </c>
      <c r="P54" s="45">
        <v>0.93785231700000005</v>
      </c>
      <c r="Q54" s="45">
        <v>0.01</v>
      </c>
      <c r="R54" s="120">
        <v>0.94785231700000006</v>
      </c>
      <c r="S54" s="259">
        <v>104.46939999999999</v>
      </c>
      <c r="T54" s="31">
        <v>103.6587</v>
      </c>
      <c r="U54" s="119">
        <v>0.81077600000000005</v>
      </c>
      <c r="V54" s="45">
        <v>0.44677533600000002</v>
      </c>
      <c r="W54" s="45">
        <v>0.01</v>
      </c>
      <c r="X54" s="120">
        <v>0.45677533599999998</v>
      </c>
    </row>
    <row r="55" spans="13:24">
      <c r="M55" s="259">
        <v>354.23360000000002</v>
      </c>
      <c r="N55" s="31">
        <v>352.91660000000002</v>
      </c>
      <c r="O55" s="119">
        <v>1.3171090000000001</v>
      </c>
      <c r="P55" s="45">
        <v>1.298412948</v>
      </c>
      <c r="Q55" s="45">
        <v>0.02</v>
      </c>
      <c r="R55" s="120">
        <v>1.318412948</v>
      </c>
      <c r="S55" s="259">
        <v>148.7415</v>
      </c>
      <c r="T55" s="31">
        <v>147.42429999999999</v>
      </c>
      <c r="U55" s="119">
        <v>1.3171090000000001</v>
      </c>
      <c r="V55" s="45">
        <v>0.67522757700000002</v>
      </c>
      <c r="W55" s="45">
        <v>0.02</v>
      </c>
      <c r="X55" s="120">
        <v>0.69522757700000004</v>
      </c>
    </row>
    <row r="56" spans="13:24">
      <c r="M56" s="259">
        <v>413.00080000000003</v>
      </c>
      <c r="N56" s="31">
        <v>411.25139999999999</v>
      </c>
      <c r="O56" s="119">
        <v>1.7493860000000001</v>
      </c>
      <c r="P56" s="45">
        <v>1.578028773</v>
      </c>
      <c r="Q56" s="45">
        <v>0.03</v>
      </c>
      <c r="R56" s="120">
        <v>1.608028773</v>
      </c>
      <c r="S56" s="259">
        <v>183.91419999999999</v>
      </c>
      <c r="T56" s="31">
        <v>182.16480000000001</v>
      </c>
      <c r="U56" s="119">
        <v>1.7493860000000001</v>
      </c>
      <c r="V56" s="45">
        <v>0.86254588799999998</v>
      </c>
      <c r="W56" s="45">
        <v>0.03</v>
      </c>
      <c r="X56" s="120">
        <v>0.89254588800000001</v>
      </c>
    </row>
    <row r="57" spans="13:24">
      <c r="M57" s="259">
        <v>460.27089999999998</v>
      </c>
      <c r="N57" s="31">
        <v>458.13119999999998</v>
      </c>
      <c r="O57" s="119">
        <v>2.1396510000000002</v>
      </c>
      <c r="P57" s="45">
        <v>1.810533011</v>
      </c>
      <c r="Q57" s="45">
        <v>0.04</v>
      </c>
      <c r="R57" s="120">
        <v>1.850533011</v>
      </c>
      <c r="S57" s="259">
        <v>213.55279999999999</v>
      </c>
      <c r="T57" s="31">
        <v>211.41319999999999</v>
      </c>
      <c r="U57" s="119">
        <v>2.1396510000000002</v>
      </c>
      <c r="V57" s="45">
        <v>1.0239239760000001</v>
      </c>
      <c r="W57" s="45">
        <v>0.04</v>
      </c>
      <c r="X57" s="120">
        <v>1.0639239760000001</v>
      </c>
    </row>
    <row r="58" spans="13:24">
      <c r="M58" s="259">
        <v>500.08699999999999</v>
      </c>
      <c r="N58" s="31">
        <v>497.5856</v>
      </c>
      <c r="O58" s="119">
        <v>2.5013809999999999</v>
      </c>
      <c r="P58" s="45">
        <v>2.011405645</v>
      </c>
      <c r="Q58" s="45">
        <v>0.05</v>
      </c>
      <c r="R58" s="120">
        <v>2.0614056449999998</v>
      </c>
      <c r="S58" s="259">
        <v>239.35640000000001</v>
      </c>
      <c r="T58" s="31">
        <v>236.85499999999999</v>
      </c>
      <c r="U58" s="119">
        <v>2.5013809999999999</v>
      </c>
      <c r="V58" s="45">
        <v>1.166902871</v>
      </c>
      <c r="W58" s="45">
        <v>0.05</v>
      </c>
      <c r="X58" s="120">
        <v>1.2169028710000001</v>
      </c>
    </row>
    <row r="59" spans="13:24">
      <c r="M59" s="259">
        <v>534.63319999999999</v>
      </c>
      <c r="N59" s="31">
        <v>531.79129999999998</v>
      </c>
      <c r="O59" s="119">
        <v>2.8418869999999998</v>
      </c>
      <c r="P59" s="45">
        <v>2.1893213839999999</v>
      </c>
      <c r="Q59" s="45">
        <v>0.06</v>
      </c>
      <c r="R59" s="120">
        <v>2.2493213839999999</v>
      </c>
      <c r="S59" s="259">
        <v>262.31319999999999</v>
      </c>
      <c r="T59" s="31">
        <v>259.47129999999999</v>
      </c>
      <c r="U59" s="119">
        <v>2.8418869999999998</v>
      </c>
      <c r="V59" s="45">
        <v>1.295978954</v>
      </c>
      <c r="W59" s="45">
        <v>0.06</v>
      </c>
      <c r="X59" s="120">
        <v>1.355978954</v>
      </c>
    </row>
    <row r="60" spans="13:24">
      <c r="M60" s="259">
        <v>565.23810000000003</v>
      </c>
      <c r="N60" s="31">
        <v>562.07240000000002</v>
      </c>
      <c r="O60" s="119">
        <v>3.1656979999999999</v>
      </c>
      <c r="P60" s="45">
        <v>2.3497006800000002</v>
      </c>
      <c r="Q60" s="45">
        <v>7.0000000000000007E-2</v>
      </c>
      <c r="R60" s="120">
        <v>2.41970068</v>
      </c>
      <c r="S60" s="259">
        <v>283.05959999999999</v>
      </c>
      <c r="T60" s="31">
        <v>279.89389999999997</v>
      </c>
      <c r="U60" s="119">
        <v>3.1656979999999999</v>
      </c>
      <c r="V60" s="45">
        <v>1.414098968</v>
      </c>
      <c r="W60" s="45">
        <v>7.0000000000000007E-2</v>
      </c>
      <c r="X60" s="120">
        <v>1.4840989680000001</v>
      </c>
    </row>
    <row r="61" spans="13:24">
      <c r="M61" s="259">
        <v>592.77480000000003</v>
      </c>
      <c r="N61" s="31">
        <v>589.2989</v>
      </c>
      <c r="O61" s="119">
        <v>3.475873</v>
      </c>
      <c r="P61" s="45">
        <v>2.4961804879999998</v>
      </c>
      <c r="Q61" s="45">
        <v>0.08</v>
      </c>
      <c r="R61" s="120">
        <v>2.5761804879999999</v>
      </c>
      <c r="S61" s="259">
        <v>302.03309999999999</v>
      </c>
      <c r="T61" s="31">
        <v>298.55720000000002</v>
      </c>
      <c r="U61" s="119">
        <v>3.475873</v>
      </c>
      <c r="V61" s="45">
        <v>1.523315889</v>
      </c>
      <c r="W61" s="45">
        <v>0.08</v>
      </c>
      <c r="X61" s="120">
        <v>1.6033158890000001</v>
      </c>
    </row>
    <row r="62" spans="13:24">
      <c r="M62" s="259">
        <v>617.84889999999996</v>
      </c>
      <c r="N62" s="31">
        <v>614.07429999999999</v>
      </c>
      <c r="O62" s="119">
        <v>3.774597</v>
      </c>
      <c r="P62" s="45">
        <v>2.6313294549999999</v>
      </c>
      <c r="Q62" s="45">
        <v>0.09</v>
      </c>
      <c r="R62" s="120">
        <v>2.7213294549999998</v>
      </c>
      <c r="S62" s="259">
        <v>319.54840000000002</v>
      </c>
      <c r="T62" s="31">
        <v>315.77379999999999</v>
      </c>
      <c r="U62" s="119">
        <v>3.774597</v>
      </c>
      <c r="V62" s="45">
        <v>1.625124521</v>
      </c>
      <c r="W62" s="45">
        <v>0.09</v>
      </c>
      <c r="X62" s="120">
        <v>1.7151245209999999</v>
      </c>
    </row>
    <row r="63" spans="13:24">
      <c r="M63" s="259">
        <v>640.89919999999995</v>
      </c>
      <c r="N63" s="31">
        <v>636.83569999999997</v>
      </c>
      <c r="O63" s="119">
        <v>4.0635060000000003</v>
      </c>
      <c r="P63" s="45">
        <v>2.7570341159999998</v>
      </c>
      <c r="Q63" s="45">
        <v>0.1</v>
      </c>
      <c r="R63" s="120">
        <v>2.8570341159999999</v>
      </c>
      <c r="S63" s="259">
        <v>335.84019999999998</v>
      </c>
      <c r="T63" s="31">
        <v>331.77670000000001</v>
      </c>
      <c r="U63" s="119">
        <v>4.0635060000000003</v>
      </c>
      <c r="V63" s="45">
        <v>1.720650775</v>
      </c>
      <c r="W63" s="45">
        <v>0.1</v>
      </c>
      <c r="X63" s="120">
        <v>1.8206507750000001</v>
      </c>
    </row>
    <row r="64" spans="13:24">
      <c r="M64" s="259">
        <v>806.92679999999996</v>
      </c>
      <c r="N64" s="31">
        <v>800.32560000000001</v>
      </c>
      <c r="O64" s="119">
        <v>6.6011839999999999</v>
      </c>
      <c r="P64" s="45">
        <v>3.7018628699999998</v>
      </c>
      <c r="Q64" s="45">
        <v>0.2</v>
      </c>
      <c r="R64" s="120">
        <v>3.90186287</v>
      </c>
      <c r="S64" s="259">
        <v>457.89420000000001</v>
      </c>
      <c r="T64" s="31">
        <v>451.29300000000001</v>
      </c>
      <c r="U64" s="119">
        <v>6.6011839999999999</v>
      </c>
      <c r="V64" s="45">
        <v>2.459744379</v>
      </c>
      <c r="W64" s="45">
        <v>0.2</v>
      </c>
      <c r="X64" s="120">
        <v>2.6597443790000002</v>
      </c>
    </row>
    <row r="65" spans="13:24">
      <c r="M65" s="259">
        <v>915.0068</v>
      </c>
      <c r="N65" s="31">
        <v>906.23910000000001</v>
      </c>
      <c r="O65" s="119">
        <v>8.7677010000000006</v>
      </c>
      <c r="P65" s="45">
        <v>4.3510597960000004</v>
      </c>
      <c r="Q65" s="45">
        <v>0.3</v>
      </c>
      <c r="R65" s="120">
        <v>4.6510597960000002</v>
      </c>
      <c r="S65" s="259">
        <v>541.10350000000005</v>
      </c>
      <c r="T65" s="31">
        <v>532.33569999999997</v>
      </c>
      <c r="U65" s="119">
        <v>8.7677010000000006</v>
      </c>
      <c r="V65" s="45">
        <v>2.9843909179999999</v>
      </c>
      <c r="W65" s="45">
        <v>0.3</v>
      </c>
      <c r="X65" s="120">
        <v>3.2843909180000002</v>
      </c>
    </row>
    <row r="66" spans="13:24">
      <c r="M66" s="259">
        <v>995.83150000000001</v>
      </c>
      <c r="N66" s="31">
        <v>985.1078</v>
      </c>
      <c r="O66" s="119">
        <v>10.723660000000001</v>
      </c>
      <c r="P66" s="45">
        <v>4.8522058399999999</v>
      </c>
      <c r="Q66" s="45">
        <v>0.4</v>
      </c>
      <c r="R66" s="120">
        <v>5.2522058400000002</v>
      </c>
      <c r="S66" s="259">
        <v>604.95039999999995</v>
      </c>
      <c r="T66" s="31">
        <v>594.22670000000005</v>
      </c>
      <c r="U66" s="119">
        <v>10.723660000000001</v>
      </c>
      <c r="V66" s="45">
        <v>3.3965698839999998</v>
      </c>
      <c r="W66" s="45">
        <v>0.4</v>
      </c>
      <c r="X66" s="120">
        <v>3.7965698840000002</v>
      </c>
    </row>
    <row r="67" spans="13:24">
      <c r="M67" s="259">
        <v>1060.3440000000001</v>
      </c>
      <c r="N67" s="31">
        <v>1047.807</v>
      </c>
      <c r="O67" s="119">
        <v>12.5366</v>
      </c>
      <c r="P67" s="45">
        <v>5.2610664810000003</v>
      </c>
      <c r="Q67" s="45">
        <v>0.5</v>
      </c>
      <c r="R67" s="120">
        <v>5.7610664810000003</v>
      </c>
      <c r="S67" s="259">
        <v>656.80460000000005</v>
      </c>
      <c r="T67" s="31">
        <v>644.2681</v>
      </c>
      <c r="U67" s="119">
        <v>12.5366</v>
      </c>
      <c r="V67" s="45">
        <v>3.736786334</v>
      </c>
      <c r="W67" s="45">
        <v>0.5</v>
      </c>
      <c r="X67" s="120">
        <v>4.2367863339999996</v>
      </c>
    </row>
    <row r="68" spans="13:24">
      <c r="M68" s="259">
        <v>1113.8720000000001</v>
      </c>
      <c r="N68" s="31">
        <v>1099.6289999999999</v>
      </c>
      <c r="O68" s="119">
        <v>14.243169999999999</v>
      </c>
      <c r="P68" s="45">
        <v>5.6059570750000001</v>
      </c>
      <c r="Q68" s="45">
        <v>0.6</v>
      </c>
      <c r="R68" s="120">
        <v>6.2059570749999997</v>
      </c>
      <c r="S68" s="259">
        <v>700.38789999999995</v>
      </c>
      <c r="T68" s="31">
        <v>686.14480000000003</v>
      </c>
      <c r="U68" s="119">
        <v>14.243169999999999</v>
      </c>
      <c r="V68" s="45">
        <v>4.0262276950000002</v>
      </c>
      <c r="W68" s="45">
        <v>0.6</v>
      </c>
      <c r="X68" s="120">
        <v>4.6262276949999999</v>
      </c>
    </row>
    <row r="69" spans="13:24">
      <c r="M69" s="259">
        <v>1159.4639999999999</v>
      </c>
      <c r="N69" s="31">
        <v>1143.598</v>
      </c>
      <c r="O69" s="119">
        <v>15.86608</v>
      </c>
      <c r="P69" s="45">
        <v>5.9035917539999998</v>
      </c>
      <c r="Q69" s="45">
        <v>0.7</v>
      </c>
      <c r="R69" s="120">
        <v>6.603591754</v>
      </c>
      <c r="S69" s="259">
        <v>737.88559999999995</v>
      </c>
      <c r="T69" s="31">
        <v>722.01949999999999</v>
      </c>
      <c r="U69" s="119">
        <v>15.86608</v>
      </c>
      <c r="V69" s="45">
        <v>4.2776679020000001</v>
      </c>
      <c r="W69" s="45">
        <v>0.7</v>
      </c>
      <c r="X69" s="120">
        <v>4.9776679020000003</v>
      </c>
    </row>
    <row r="70" spans="13:24">
      <c r="M70" s="259">
        <v>1199.0419999999999</v>
      </c>
      <c r="N70" s="31">
        <v>1181.6210000000001</v>
      </c>
      <c r="O70" s="119">
        <v>17.420629999999999</v>
      </c>
      <c r="P70" s="45">
        <v>6.1647862900000003</v>
      </c>
      <c r="Q70" s="45">
        <v>0.8</v>
      </c>
      <c r="R70" s="120">
        <v>6.9647862900000002</v>
      </c>
      <c r="S70" s="259">
        <v>770.70579999999995</v>
      </c>
      <c r="T70" s="31">
        <v>753.28520000000003</v>
      </c>
      <c r="U70" s="119">
        <v>17.420629999999999</v>
      </c>
      <c r="V70" s="45">
        <v>4.4995076789999997</v>
      </c>
      <c r="W70" s="45">
        <v>0.8</v>
      </c>
      <c r="X70" s="120">
        <v>5.2995076790000004</v>
      </c>
    </row>
    <row r="71" spans="13:24">
      <c r="M71" s="259">
        <v>1233.904</v>
      </c>
      <c r="N71" s="31">
        <v>1214.9860000000001</v>
      </c>
      <c r="O71" s="119">
        <v>18.9178</v>
      </c>
      <c r="P71" s="45">
        <v>6.396989713</v>
      </c>
      <c r="Q71" s="45">
        <v>0.9</v>
      </c>
      <c r="R71" s="120">
        <v>7.2969897130000003</v>
      </c>
      <c r="S71" s="259">
        <v>799.81510000000003</v>
      </c>
      <c r="T71" s="31">
        <v>780.89729999999997</v>
      </c>
      <c r="U71" s="119">
        <v>18.9178</v>
      </c>
      <c r="V71" s="45">
        <v>4.6976075579999996</v>
      </c>
      <c r="W71" s="45">
        <v>0.9</v>
      </c>
      <c r="X71" s="120">
        <v>5.597607558</v>
      </c>
    </row>
    <row r="72" spans="13:24">
      <c r="M72" s="259">
        <v>1264.9680000000001</v>
      </c>
      <c r="N72" s="31">
        <v>1244.6020000000001</v>
      </c>
      <c r="O72" s="119">
        <v>20.365770000000001</v>
      </c>
      <c r="P72" s="45">
        <v>6.605570374</v>
      </c>
      <c r="Q72" s="45">
        <v>1</v>
      </c>
      <c r="R72" s="120">
        <v>7.605570374</v>
      </c>
      <c r="S72" s="259">
        <v>825.90800000000002</v>
      </c>
      <c r="T72" s="31">
        <v>805.54219999999998</v>
      </c>
      <c r="U72" s="119">
        <v>20.365770000000001</v>
      </c>
      <c r="V72" s="45">
        <v>4.8762355949999998</v>
      </c>
      <c r="W72" s="45">
        <v>1</v>
      </c>
      <c r="X72" s="120">
        <v>5.8762355949999998</v>
      </c>
    </row>
    <row r="73" spans="13:24">
      <c r="M73" s="259">
        <v>1382.171</v>
      </c>
      <c r="N73" s="31">
        <v>1355.1210000000001</v>
      </c>
      <c r="O73" s="119">
        <v>27.04984</v>
      </c>
      <c r="P73" s="45">
        <v>7.4067321609999999</v>
      </c>
      <c r="Q73" s="45">
        <v>1.5</v>
      </c>
      <c r="R73" s="120">
        <v>8.9067321610000008</v>
      </c>
      <c r="S73" s="259">
        <v>925.63850000000002</v>
      </c>
      <c r="T73" s="31">
        <v>898.58870000000002</v>
      </c>
      <c r="U73" s="119">
        <v>27.04984</v>
      </c>
      <c r="V73" s="45">
        <v>5.5680662310000004</v>
      </c>
      <c r="W73" s="45">
        <v>1.5</v>
      </c>
      <c r="X73" s="120">
        <v>7.0680662310000004</v>
      </c>
    </row>
    <row r="74" spans="13:24">
      <c r="M74" s="259">
        <v>1461.558</v>
      </c>
      <c r="N74" s="31">
        <v>1428.473</v>
      </c>
      <c r="O74" s="119">
        <v>33.084290000000003</v>
      </c>
      <c r="P74" s="45">
        <v>7.962569834</v>
      </c>
      <c r="Q74" s="45">
        <v>2</v>
      </c>
      <c r="R74" s="120">
        <v>9.962569834</v>
      </c>
      <c r="S74" s="259">
        <v>994.36189999999999</v>
      </c>
      <c r="T74" s="31">
        <v>961.27760000000001</v>
      </c>
      <c r="U74" s="119">
        <v>33.084290000000003</v>
      </c>
      <c r="V74" s="45">
        <v>6.0532906850000003</v>
      </c>
      <c r="W74" s="45">
        <v>2</v>
      </c>
      <c r="X74" s="120">
        <v>8.0532906850000003</v>
      </c>
    </row>
    <row r="75" spans="13:24">
      <c r="M75" s="259">
        <v>1520.0809999999999</v>
      </c>
      <c r="N75" s="31">
        <v>1481.403</v>
      </c>
      <c r="O75" s="119">
        <v>38.67754</v>
      </c>
      <c r="P75" s="45">
        <v>8.3797291180000002</v>
      </c>
      <c r="Q75" s="45">
        <v>2.5</v>
      </c>
      <c r="R75" s="120">
        <v>10.87972912</v>
      </c>
      <c r="S75" s="259">
        <v>1045.6849999999999</v>
      </c>
      <c r="T75" s="31">
        <v>1007.008</v>
      </c>
      <c r="U75" s="119">
        <v>38.67754</v>
      </c>
      <c r="V75" s="45">
        <v>6.4204209570000002</v>
      </c>
      <c r="W75" s="45">
        <v>2.5</v>
      </c>
      <c r="X75" s="120">
        <v>8.9204209569999993</v>
      </c>
    </row>
    <row r="76" spans="13:24">
      <c r="M76" s="259">
        <v>1565.558</v>
      </c>
      <c r="N76" s="31">
        <v>1521.616</v>
      </c>
      <c r="O76" s="119">
        <v>43.942599999999999</v>
      </c>
      <c r="P76" s="45">
        <v>8.7087182240000001</v>
      </c>
      <c r="Q76" s="45">
        <v>3</v>
      </c>
      <c r="R76" s="120">
        <v>11.70871822</v>
      </c>
      <c r="S76" s="259">
        <v>1086.011</v>
      </c>
      <c r="T76" s="31">
        <v>1042.068</v>
      </c>
      <c r="U76" s="119">
        <v>43.942599999999999</v>
      </c>
      <c r="V76" s="45">
        <v>6.7119446600000003</v>
      </c>
      <c r="W76" s="45">
        <v>3</v>
      </c>
      <c r="X76" s="120">
        <v>9.7119446600000003</v>
      </c>
    </row>
    <row r="77" spans="13:24">
      <c r="M77" s="259">
        <v>1602.2180000000001</v>
      </c>
      <c r="N77" s="31">
        <v>1553.269</v>
      </c>
      <c r="O77" s="119">
        <v>48.949530000000003</v>
      </c>
      <c r="P77" s="45">
        <v>8.9773449030000005</v>
      </c>
      <c r="Q77" s="45">
        <v>3.5</v>
      </c>
      <c r="R77" s="120">
        <v>12.4773449</v>
      </c>
      <c r="S77" s="259">
        <v>1118.8440000000001</v>
      </c>
      <c r="T77" s="31">
        <v>1069.894</v>
      </c>
      <c r="U77" s="119">
        <v>48.949530000000003</v>
      </c>
      <c r="V77" s="45">
        <v>6.9514507840000004</v>
      </c>
      <c r="W77" s="45">
        <v>3.5</v>
      </c>
      <c r="X77" s="120">
        <v>10.45145078</v>
      </c>
    </row>
    <row r="78" spans="13:24">
      <c r="M78" s="259">
        <v>1632.5889999999999</v>
      </c>
      <c r="N78" s="31">
        <v>1578.8430000000001</v>
      </c>
      <c r="O78" s="119">
        <v>53.74559</v>
      </c>
      <c r="P78" s="45">
        <v>9.2024657950000002</v>
      </c>
      <c r="Q78" s="45">
        <v>4</v>
      </c>
      <c r="R78" s="120">
        <v>13.20246579</v>
      </c>
      <c r="S78" s="259">
        <v>1146.299</v>
      </c>
      <c r="T78" s="31">
        <v>1092.5530000000001</v>
      </c>
      <c r="U78" s="119">
        <v>53.74559</v>
      </c>
      <c r="V78" s="45">
        <v>7.153321365</v>
      </c>
      <c r="W78" s="45">
        <v>4</v>
      </c>
      <c r="X78" s="120">
        <v>11.15332136</v>
      </c>
    </row>
    <row r="79" spans="13:24">
      <c r="M79" s="259">
        <v>1658.2909999999999</v>
      </c>
      <c r="N79" s="31">
        <v>1599.9259999999999</v>
      </c>
      <c r="O79" s="119">
        <v>58.364620000000002</v>
      </c>
      <c r="P79" s="45">
        <v>9.3950118719999995</v>
      </c>
      <c r="Q79" s="45">
        <v>4.5</v>
      </c>
      <c r="R79" s="120">
        <v>13.895011869999999</v>
      </c>
      <c r="S79" s="259">
        <v>1169.742</v>
      </c>
      <c r="T79" s="31">
        <v>1111.377</v>
      </c>
      <c r="U79" s="119">
        <v>58.364620000000002</v>
      </c>
      <c r="V79" s="45">
        <v>7.3269223239999999</v>
      </c>
      <c r="W79" s="45">
        <v>4.5</v>
      </c>
      <c r="X79" s="120">
        <v>11.82692232</v>
      </c>
    </row>
    <row r="80" spans="13:24">
      <c r="M80" s="259">
        <v>1680.421</v>
      </c>
      <c r="N80" s="31">
        <v>1617.5889999999999</v>
      </c>
      <c r="O80" s="119">
        <v>62.831859999999999</v>
      </c>
      <c r="P80" s="45">
        <v>9.5624358839999992</v>
      </c>
      <c r="Q80" s="45">
        <v>5</v>
      </c>
      <c r="R80" s="120">
        <v>14.562435880000001</v>
      </c>
      <c r="S80" s="259">
        <v>1190.1010000000001</v>
      </c>
      <c r="T80" s="31">
        <v>1127.269</v>
      </c>
      <c r="U80" s="119">
        <v>62.831859999999999</v>
      </c>
      <c r="V80" s="45">
        <v>7.4786603669999998</v>
      </c>
      <c r="W80" s="45">
        <v>5</v>
      </c>
      <c r="X80" s="120">
        <v>12.47866037</v>
      </c>
    </row>
    <row r="81" spans="13:24">
      <c r="M81" s="259">
        <v>1699.751</v>
      </c>
      <c r="N81" s="31">
        <v>1632.5840000000001</v>
      </c>
      <c r="O81" s="119">
        <v>67.166820000000001</v>
      </c>
      <c r="P81" s="45">
        <v>9.7100206169999996</v>
      </c>
      <c r="Q81" s="45">
        <v>5.5</v>
      </c>
      <c r="R81" s="120">
        <v>15.21002062</v>
      </c>
      <c r="S81" s="259">
        <v>1208.03</v>
      </c>
      <c r="T81" s="31">
        <v>1140.8630000000001</v>
      </c>
      <c r="U81" s="119">
        <v>67.166820000000001</v>
      </c>
      <c r="V81" s="45">
        <v>7.6130888890000001</v>
      </c>
      <c r="W81" s="45">
        <v>5.5</v>
      </c>
      <c r="X81" s="120">
        <v>13.11308889</v>
      </c>
    </row>
    <row r="82" spans="13:24">
      <c r="M82" s="259">
        <v>1716.84</v>
      </c>
      <c r="N82" s="31">
        <v>1645.4549999999999</v>
      </c>
      <c r="O82" s="119">
        <v>71.384969999999996</v>
      </c>
      <c r="P82" s="45">
        <v>9.8416291989999998</v>
      </c>
      <c r="Q82" s="45">
        <v>6</v>
      </c>
      <c r="R82" s="120">
        <v>15.8416292</v>
      </c>
      <c r="S82" s="259">
        <v>1224.008</v>
      </c>
      <c r="T82" s="31">
        <v>1152.623</v>
      </c>
      <c r="U82" s="119">
        <v>71.384969999999996</v>
      </c>
      <c r="V82" s="45">
        <v>7.7335450860000003</v>
      </c>
      <c r="W82" s="45">
        <v>6</v>
      </c>
      <c r="X82" s="120">
        <v>13.73354509</v>
      </c>
    </row>
    <row r="83" spans="13:24">
      <c r="M83" s="259">
        <v>1732.106</v>
      </c>
      <c r="N83" s="31">
        <v>1656.6079999999999</v>
      </c>
      <c r="O83" s="119">
        <v>75.498829999999998</v>
      </c>
      <c r="P83" s="45">
        <v>9.9601598389999992</v>
      </c>
      <c r="Q83" s="45">
        <v>6.5</v>
      </c>
      <c r="R83" s="120">
        <v>16.460159839999999</v>
      </c>
      <c r="S83" s="259">
        <v>1238.3920000000001</v>
      </c>
      <c r="T83" s="31">
        <v>1162.893</v>
      </c>
      <c r="U83" s="119">
        <v>75.498829999999998</v>
      </c>
      <c r="V83" s="45">
        <v>7.8425374750000003</v>
      </c>
      <c r="W83" s="45">
        <v>6.5</v>
      </c>
      <c r="X83" s="120">
        <v>14.342537480000001</v>
      </c>
    </row>
    <row r="84" spans="13:24">
      <c r="M84" s="259">
        <v>1745.8679999999999</v>
      </c>
      <c r="N84" s="31">
        <v>1666.35</v>
      </c>
      <c r="O84" s="119">
        <v>79.518749999999997</v>
      </c>
      <c r="P84" s="45">
        <v>10.06783399</v>
      </c>
      <c r="Q84" s="45">
        <v>7</v>
      </c>
      <c r="R84" s="120">
        <v>17.06783399</v>
      </c>
      <c r="S84" s="259">
        <v>1251.4549999999999</v>
      </c>
      <c r="T84" s="31">
        <v>1171.9369999999999</v>
      </c>
      <c r="U84" s="119">
        <v>79.518749999999997</v>
      </c>
      <c r="V84" s="45">
        <v>7.9419921689999997</v>
      </c>
      <c r="W84" s="45">
        <v>7</v>
      </c>
      <c r="X84" s="120">
        <v>14.941992170000001</v>
      </c>
    </row>
    <row r="85" spans="13:24">
      <c r="M85" s="259">
        <v>1758.374</v>
      </c>
      <c r="N85" s="31">
        <v>1674.92</v>
      </c>
      <c r="O85" s="119">
        <v>83.45335</v>
      </c>
      <c r="P85" s="45">
        <v>10.1663858</v>
      </c>
      <c r="Q85" s="45">
        <v>7.5</v>
      </c>
      <c r="R85" s="120">
        <v>17.6663858</v>
      </c>
      <c r="S85" s="259">
        <v>1263.4110000000001</v>
      </c>
      <c r="T85" s="31">
        <v>1179.9580000000001</v>
      </c>
      <c r="U85" s="119">
        <v>83.45335</v>
      </c>
      <c r="V85" s="45">
        <v>8.0334151630000008</v>
      </c>
      <c r="W85" s="45">
        <v>7.5</v>
      </c>
      <c r="X85" s="120">
        <v>15.533415160000001</v>
      </c>
    </row>
    <row r="86" spans="13:24">
      <c r="M86" s="259">
        <v>1769.817</v>
      </c>
      <c r="N86" s="31">
        <v>1682.5070000000001</v>
      </c>
      <c r="O86" s="119">
        <v>87.309970000000007</v>
      </c>
      <c r="P86" s="45">
        <v>10.25719054</v>
      </c>
      <c r="Q86" s="45">
        <v>8</v>
      </c>
      <c r="R86" s="120">
        <v>18.25719054</v>
      </c>
      <c r="S86" s="259">
        <v>1274.4280000000001</v>
      </c>
      <c r="T86" s="31">
        <v>1187.1179999999999</v>
      </c>
      <c r="U86" s="119">
        <v>87.309970000000007</v>
      </c>
      <c r="V86" s="45">
        <v>8.1180025970000003</v>
      </c>
      <c r="W86" s="45">
        <v>8</v>
      </c>
      <c r="X86" s="120">
        <v>16.118002600000001</v>
      </c>
    </row>
    <row r="87" spans="13:24">
      <c r="M87" s="259">
        <v>1780.356</v>
      </c>
      <c r="N87" s="31">
        <v>1689.261</v>
      </c>
      <c r="O87" s="119">
        <v>91.094920000000002</v>
      </c>
      <c r="P87" s="45">
        <v>10.341354040000001</v>
      </c>
      <c r="Q87" s="45">
        <v>8.5</v>
      </c>
      <c r="R87" s="120">
        <v>18.841354039999999</v>
      </c>
      <c r="S87" s="259">
        <v>1284.6400000000001</v>
      </c>
      <c r="T87" s="31">
        <v>1193.5450000000001</v>
      </c>
      <c r="U87" s="119">
        <v>91.094920000000002</v>
      </c>
      <c r="V87" s="45">
        <v>8.1967176429999995</v>
      </c>
      <c r="W87" s="45">
        <v>8.5</v>
      </c>
      <c r="X87" s="120">
        <v>16.696717639999999</v>
      </c>
    </row>
    <row r="88" spans="13:24">
      <c r="M88" s="259">
        <v>1790.116</v>
      </c>
      <c r="N88" s="31">
        <v>1695.3030000000001</v>
      </c>
      <c r="O88" s="119">
        <v>94.813599999999994</v>
      </c>
      <c r="P88" s="45">
        <v>10.419776369999999</v>
      </c>
      <c r="Q88" s="45">
        <v>9</v>
      </c>
      <c r="R88" s="120">
        <v>19.419776370000001</v>
      </c>
      <c r="S88" s="259">
        <v>1294.1579999999999</v>
      </c>
      <c r="T88" s="31">
        <v>1199.345</v>
      </c>
      <c r="U88" s="119">
        <v>94.813599999999994</v>
      </c>
      <c r="V88" s="45">
        <v>8.2703453519999997</v>
      </c>
      <c r="W88" s="45">
        <v>9</v>
      </c>
      <c r="X88" s="120">
        <v>17.270345349999999</v>
      </c>
    </row>
    <row r="89" spans="13:24">
      <c r="M89" s="259">
        <v>1799.202</v>
      </c>
      <c r="N89" s="31">
        <v>1700.731</v>
      </c>
      <c r="O89" s="119">
        <v>98.470789999999994</v>
      </c>
      <c r="P89" s="45">
        <v>10.49319813</v>
      </c>
      <c r="Q89" s="45">
        <v>9.5</v>
      </c>
      <c r="R89" s="120">
        <v>19.99319813</v>
      </c>
      <c r="S89" s="259">
        <v>1303.0730000000001</v>
      </c>
      <c r="T89" s="31">
        <v>1204.6020000000001</v>
      </c>
      <c r="U89" s="119">
        <v>98.470789999999994</v>
      </c>
      <c r="V89" s="45">
        <v>8.3395325430000007</v>
      </c>
      <c r="W89" s="45">
        <v>9.5</v>
      </c>
      <c r="X89" s="120">
        <v>17.83953254</v>
      </c>
    </row>
    <row r="90" spans="13:24">
      <c r="M90" s="259">
        <v>1807.6990000000001</v>
      </c>
      <c r="N90" s="31">
        <v>1705.6279999999999</v>
      </c>
      <c r="O90" s="119">
        <v>102.0706</v>
      </c>
      <c r="P90" s="45">
        <v>10.56223462</v>
      </c>
      <c r="Q90" s="45">
        <v>10</v>
      </c>
      <c r="R90" s="120">
        <v>20.562234620000002</v>
      </c>
      <c r="S90" s="259">
        <v>1311.4580000000001</v>
      </c>
      <c r="T90" s="31">
        <v>1209.3869999999999</v>
      </c>
      <c r="U90" s="119">
        <v>102.0706</v>
      </c>
      <c r="V90" s="45">
        <v>8.4048173419999994</v>
      </c>
      <c r="W90" s="45">
        <v>10</v>
      </c>
      <c r="X90" s="120">
        <v>18.404817340000001</v>
      </c>
    </row>
    <row r="91" spans="13:24">
      <c r="M91" s="259">
        <v>1823.203</v>
      </c>
      <c r="N91" s="31">
        <v>1714.0909999999999</v>
      </c>
      <c r="O91" s="119">
        <v>109.11279999999999</v>
      </c>
      <c r="P91" s="45">
        <v>10.689134729999999</v>
      </c>
      <c r="Q91" s="45">
        <v>11</v>
      </c>
      <c r="R91" s="120">
        <v>21.689134729999999</v>
      </c>
      <c r="S91" s="259">
        <v>1326.8820000000001</v>
      </c>
      <c r="T91" s="31">
        <v>1217.769</v>
      </c>
      <c r="U91" s="119">
        <v>109.11279999999999</v>
      </c>
      <c r="V91" s="45">
        <v>8.5254167489999997</v>
      </c>
      <c r="W91" s="45">
        <v>11</v>
      </c>
      <c r="X91" s="120">
        <v>19.525416750000002</v>
      </c>
    </row>
    <row r="92" spans="13:24">
      <c r="M92" s="259">
        <v>1837.08</v>
      </c>
      <c r="N92" s="31">
        <v>1721.115</v>
      </c>
      <c r="O92" s="119">
        <v>115.9652</v>
      </c>
      <c r="P92" s="45">
        <v>10.803729710000001</v>
      </c>
      <c r="Q92" s="45">
        <v>12</v>
      </c>
      <c r="R92" s="120">
        <v>22.803729709999999</v>
      </c>
      <c r="S92" s="259">
        <v>1340.825</v>
      </c>
      <c r="T92" s="31">
        <v>1224.8589999999999</v>
      </c>
      <c r="U92" s="119">
        <v>115.9652</v>
      </c>
      <c r="V92" s="45">
        <v>8.6349974899999999</v>
      </c>
      <c r="W92" s="45">
        <v>12</v>
      </c>
      <c r="X92" s="120">
        <v>20.63499749</v>
      </c>
    </row>
    <row r="93" spans="13:24">
      <c r="M93" s="259">
        <v>1849.6559999999999</v>
      </c>
      <c r="N93" s="31">
        <v>1727.008</v>
      </c>
      <c r="O93" s="119">
        <v>122.6482</v>
      </c>
      <c r="P93" s="45">
        <v>10.90840227</v>
      </c>
      <c r="Q93" s="45">
        <v>13</v>
      </c>
      <c r="R93" s="120">
        <v>23.90840227</v>
      </c>
      <c r="S93" s="259">
        <v>1353.575</v>
      </c>
      <c r="T93" s="31">
        <v>1230.9269999999999</v>
      </c>
      <c r="U93" s="119">
        <v>122.6482</v>
      </c>
      <c r="V93" s="45">
        <v>8.7356555070000006</v>
      </c>
      <c r="W93" s="45">
        <v>13</v>
      </c>
      <c r="X93" s="120">
        <v>21.735655510000001</v>
      </c>
    </row>
    <row r="94" spans="13:24">
      <c r="M94" s="259">
        <v>1861.1759999999999</v>
      </c>
      <c r="N94" s="31">
        <v>1731.9970000000001</v>
      </c>
      <c r="O94" s="119">
        <v>129.17859999999999</v>
      </c>
      <c r="P94" s="45">
        <v>11.004940039999999</v>
      </c>
      <c r="Q94" s="45">
        <v>14</v>
      </c>
      <c r="R94" s="120">
        <v>25.004940040000001</v>
      </c>
      <c r="S94" s="259">
        <v>1365.3489999999999</v>
      </c>
      <c r="T94" s="31">
        <v>1236.17</v>
      </c>
      <c r="U94" s="119">
        <v>129.17859999999999</v>
      </c>
      <c r="V94" s="45">
        <v>8.8289674930000004</v>
      </c>
      <c r="W94" s="45">
        <v>14</v>
      </c>
      <c r="X94" s="120">
        <v>22.82896749</v>
      </c>
    </row>
    <row r="95" spans="13:24">
      <c r="M95" s="259">
        <v>1871.825</v>
      </c>
      <c r="N95" s="31">
        <v>1736.2539999999999</v>
      </c>
      <c r="O95" s="119">
        <v>135.57040000000001</v>
      </c>
      <c r="P95" s="45">
        <v>11.09471209</v>
      </c>
      <c r="Q95" s="45">
        <v>15</v>
      </c>
      <c r="R95" s="120">
        <v>26.094712090000002</v>
      </c>
      <c r="S95" s="259">
        <v>1376.31</v>
      </c>
      <c r="T95" s="31">
        <v>1240.74</v>
      </c>
      <c r="U95" s="119">
        <v>135.57040000000001</v>
      </c>
      <c r="V95" s="45">
        <v>8.916144203</v>
      </c>
      <c r="W95" s="45">
        <v>15</v>
      </c>
      <c r="X95" s="120">
        <v>23.916144200000002</v>
      </c>
    </row>
    <row r="96" spans="13:24">
      <c r="M96" s="259">
        <v>1881.7460000000001</v>
      </c>
      <c r="N96" s="31">
        <v>1739.9110000000001</v>
      </c>
      <c r="O96" s="119">
        <v>141.8355</v>
      </c>
      <c r="P96" s="45">
        <v>11.17878578</v>
      </c>
      <c r="Q96" s="45">
        <v>16</v>
      </c>
      <c r="R96" s="120">
        <v>27.178785779999998</v>
      </c>
      <c r="S96" s="259">
        <v>1386.5889999999999</v>
      </c>
      <c r="T96" s="31">
        <v>1244.7529999999999</v>
      </c>
      <c r="U96" s="119">
        <v>141.8355</v>
      </c>
      <c r="V96" s="45">
        <v>8.9981321259999998</v>
      </c>
      <c r="W96" s="45">
        <v>16</v>
      </c>
      <c r="X96" s="120">
        <v>24.998132129999998</v>
      </c>
    </row>
    <row r="97" spans="13:24">
      <c r="M97" s="259">
        <v>1891.0540000000001</v>
      </c>
      <c r="N97" s="31">
        <v>1743.07</v>
      </c>
      <c r="O97" s="119">
        <v>147.98410000000001</v>
      </c>
      <c r="P97" s="45">
        <v>11.258006330000001</v>
      </c>
      <c r="Q97" s="45">
        <v>17</v>
      </c>
      <c r="R97" s="120">
        <v>28.258006330000001</v>
      </c>
      <c r="S97" s="259">
        <v>1396.2850000000001</v>
      </c>
      <c r="T97" s="31">
        <v>1248.3009999999999</v>
      </c>
      <c r="U97" s="119">
        <v>147.98410000000001</v>
      </c>
      <c r="V97" s="45">
        <v>9.0756828410000008</v>
      </c>
      <c r="W97" s="45">
        <v>17</v>
      </c>
      <c r="X97" s="120">
        <v>26.075682839999999</v>
      </c>
    </row>
    <row r="98" spans="13:24">
      <c r="M98" s="259">
        <v>1899.8389999999999</v>
      </c>
      <c r="N98" s="31">
        <v>1745.8130000000001</v>
      </c>
      <c r="O98" s="119">
        <v>154.02510000000001</v>
      </c>
      <c r="P98" s="45">
        <v>11.33305243</v>
      </c>
      <c r="Q98" s="45">
        <v>18</v>
      </c>
      <c r="R98" s="120">
        <v>29.333052429999999</v>
      </c>
      <c r="S98" s="259">
        <v>1405.481</v>
      </c>
      <c r="T98" s="31">
        <v>1251.4559999999999</v>
      </c>
      <c r="U98" s="119">
        <v>154.02510000000001</v>
      </c>
      <c r="V98" s="45">
        <v>9.1494014680000006</v>
      </c>
      <c r="W98" s="45">
        <v>18</v>
      </c>
      <c r="X98" s="120">
        <v>27.149401470000001</v>
      </c>
    </row>
    <row r="99" spans="13:24">
      <c r="M99" s="259">
        <v>1908.172</v>
      </c>
      <c r="N99" s="31">
        <v>1748.2059999999999</v>
      </c>
      <c r="O99" s="119">
        <v>159.96629999999999</v>
      </c>
      <c r="P99" s="45">
        <v>11.40447576</v>
      </c>
      <c r="Q99" s="45">
        <v>19</v>
      </c>
      <c r="R99" s="120">
        <v>30.40447576</v>
      </c>
      <c r="S99" s="259">
        <v>1414.2439999999999</v>
      </c>
      <c r="T99" s="31">
        <v>1254.277</v>
      </c>
      <c r="U99" s="119">
        <v>159.96629999999999</v>
      </c>
      <c r="V99" s="45">
        <v>9.2197812569999993</v>
      </c>
      <c r="W99" s="45">
        <v>19</v>
      </c>
      <c r="X99" s="120">
        <v>28.219781260000001</v>
      </c>
    </row>
    <row r="100" spans="13:24">
      <c r="M100" s="259">
        <v>1916.114</v>
      </c>
      <c r="N100" s="31">
        <v>1750.3</v>
      </c>
      <c r="O100" s="119">
        <v>165.8143</v>
      </c>
      <c r="P100" s="45">
        <v>11.472729749999999</v>
      </c>
      <c r="Q100" s="45">
        <v>20</v>
      </c>
      <c r="R100" s="120">
        <v>31.472729749999999</v>
      </c>
      <c r="S100" s="259">
        <v>1422.626</v>
      </c>
      <c r="T100" s="31">
        <v>1256.8119999999999</v>
      </c>
      <c r="U100" s="119">
        <v>165.8143</v>
      </c>
      <c r="V100" s="45">
        <v>9.2872287440000001</v>
      </c>
      <c r="W100" s="45">
        <v>20</v>
      </c>
      <c r="X100" s="120">
        <v>29.28722874</v>
      </c>
    </row>
    <row r="101" spans="13:24">
      <c r="M101" s="259">
        <v>1923.713</v>
      </c>
      <c r="N101" s="31">
        <v>1752.1379999999999</v>
      </c>
      <c r="O101" s="119">
        <v>171.57509999999999</v>
      </c>
      <c r="P101" s="45">
        <v>11.538190849999999</v>
      </c>
      <c r="Q101" s="45">
        <v>21</v>
      </c>
      <c r="R101" s="120">
        <v>32.538190849999999</v>
      </c>
      <c r="S101" s="259">
        <v>1430.674</v>
      </c>
      <c r="T101" s="31">
        <v>1259.0989999999999</v>
      </c>
      <c r="U101" s="119">
        <v>171.57509999999999</v>
      </c>
      <c r="V101" s="45">
        <v>9.3520823590000006</v>
      </c>
      <c r="W101" s="45">
        <v>21</v>
      </c>
      <c r="X101" s="120">
        <v>30.352082360000001</v>
      </c>
    </row>
    <row r="102" spans="13:24">
      <c r="M102" s="259">
        <v>1931.011</v>
      </c>
      <c r="N102" s="31">
        <v>1753.7570000000001</v>
      </c>
      <c r="O102" s="119">
        <v>177.2543</v>
      </c>
      <c r="P102" s="45">
        <v>11.60117442</v>
      </c>
      <c r="Q102" s="45">
        <v>22</v>
      </c>
      <c r="R102" s="120">
        <v>33.60117442</v>
      </c>
      <c r="S102" s="259">
        <v>1438.425</v>
      </c>
      <c r="T102" s="31">
        <v>1261.171</v>
      </c>
      <c r="U102" s="119">
        <v>177.2543</v>
      </c>
      <c r="V102" s="45">
        <v>9.4146264039999998</v>
      </c>
      <c r="W102" s="45">
        <v>22</v>
      </c>
      <c r="X102" s="120">
        <v>31.4146264</v>
      </c>
    </row>
    <row r="103" spans="13:24">
      <c r="M103" s="259">
        <v>1938.0419999999999</v>
      </c>
      <c r="N103" s="31">
        <v>1755.1859999999999</v>
      </c>
      <c r="O103" s="119">
        <v>182.85650000000001</v>
      </c>
      <c r="P103" s="45">
        <v>11.661946840000001</v>
      </c>
      <c r="Q103" s="45">
        <v>23</v>
      </c>
      <c r="R103" s="120">
        <v>34.661946839999999</v>
      </c>
      <c r="S103" s="259">
        <v>1445.9110000000001</v>
      </c>
      <c r="T103" s="31">
        <v>1263.0540000000001</v>
      </c>
      <c r="U103" s="119">
        <v>182.85650000000001</v>
      </c>
      <c r="V103" s="45">
        <v>9.4751016890000006</v>
      </c>
      <c r="W103" s="45">
        <v>23</v>
      </c>
      <c r="X103" s="120">
        <v>32.475101690000002</v>
      </c>
    </row>
    <row r="104" spans="13:24">
      <c r="M104" s="259">
        <v>1944.835</v>
      </c>
      <c r="N104" s="31">
        <v>1756.4490000000001</v>
      </c>
      <c r="O104" s="119">
        <v>188.3861</v>
      </c>
      <c r="P104" s="45">
        <v>11.72073483</v>
      </c>
      <c r="Q104" s="45">
        <v>24</v>
      </c>
      <c r="R104" s="120">
        <v>35.720734829999998</v>
      </c>
      <c r="S104" s="259">
        <v>1453.1579999999999</v>
      </c>
      <c r="T104" s="31">
        <v>1264.7719999999999</v>
      </c>
      <c r="U104" s="119">
        <v>188.3861</v>
      </c>
      <c r="V104" s="45">
        <v>9.5337137359999993</v>
      </c>
      <c r="W104" s="45">
        <v>24</v>
      </c>
      <c r="X104" s="120">
        <v>33.533713740000003</v>
      </c>
    </row>
    <row r="105" spans="13:24">
      <c r="M105" s="259">
        <v>1951.415</v>
      </c>
      <c r="N105" s="31">
        <v>1757.568</v>
      </c>
      <c r="O105" s="119">
        <v>193.84690000000001</v>
      </c>
      <c r="P105" s="45">
        <v>11.77773271</v>
      </c>
      <c r="Q105" s="45">
        <v>25</v>
      </c>
      <c r="R105" s="120">
        <v>36.777732710000002</v>
      </c>
      <c r="S105" s="259">
        <v>1460.192</v>
      </c>
      <c r="T105" s="31">
        <v>1266.345</v>
      </c>
      <c r="U105" s="119">
        <v>193.84690000000001</v>
      </c>
      <c r="V105" s="45">
        <v>9.5906391769999999</v>
      </c>
      <c r="W105" s="45">
        <v>25</v>
      </c>
      <c r="X105" s="120">
        <v>34.590639179999997</v>
      </c>
    </row>
    <row r="106" spans="13:24">
      <c r="M106" s="259">
        <v>1957.8019999999999</v>
      </c>
      <c r="N106" s="31">
        <v>1758.559</v>
      </c>
      <c r="O106" s="119">
        <v>199.24260000000001</v>
      </c>
      <c r="P106" s="45">
        <v>11.83310811</v>
      </c>
      <c r="Q106" s="45">
        <v>26</v>
      </c>
      <c r="R106" s="120">
        <v>37.833108109999998</v>
      </c>
      <c r="S106" s="259">
        <v>1467.03</v>
      </c>
      <c r="T106" s="31">
        <v>1267.787</v>
      </c>
      <c r="U106" s="119">
        <v>199.24260000000001</v>
      </c>
      <c r="V106" s="45">
        <v>9.6460307879999991</v>
      </c>
      <c r="W106" s="45">
        <v>26</v>
      </c>
      <c r="X106" s="120">
        <v>35.646030789999998</v>
      </c>
    </row>
    <row r="107" spans="13:24">
      <c r="M107" s="259">
        <v>1964.0160000000001</v>
      </c>
      <c r="N107" s="31">
        <v>1759.4390000000001</v>
      </c>
      <c r="O107" s="119">
        <v>204.57640000000001</v>
      </c>
      <c r="P107" s="45">
        <v>11.887006489999999</v>
      </c>
      <c r="Q107" s="45">
        <v>27</v>
      </c>
      <c r="R107" s="120">
        <v>38.887006489999997</v>
      </c>
      <c r="S107" s="259">
        <v>1473.691</v>
      </c>
      <c r="T107" s="31">
        <v>1269.115</v>
      </c>
      <c r="U107" s="119">
        <v>204.57640000000001</v>
      </c>
      <c r="V107" s="45">
        <v>9.7000215030000003</v>
      </c>
      <c r="W107" s="45">
        <v>27</v>
      </c>
      <c r="X107" s="120">
        <v>36.700021499999998</v>
      </c>
    </row>
    <row r="108" spans="13:24">
      <c r="M108" s="259">
        <v>1970.0709999999999</v>
      </c>
      <c r="N108" s="31">
        <v>1760.22</v>
      </c>
      <c r="O108" s="119">
        <v>209.85120000000001</v>
      </c>
      <c r="P108" s="45">
        <v>11.939554770000001</v>
      </c>
      <c r="Q108" s="45">
        <v>28</v>
      </c>
      <c r="R108" s="120">
        <v>39.939554770000001</v>
      </c>
      <c r="S108" s="259">
        <v>1480.19</v>
      </c>
      <c r="T108" s="31">
        <v>1270.3389999999999</v>
      </c>
      <c r="U108" s="119">
        <v>209.85120000000001</v>
      </c>
      <c r="V108" s="45">
        <v>9.7527276250000003</v>
      </c>
      <c r="W108" s="45">
        <v>28</v>
      </c>
      <c r="X108" s="120">
        <v>37.752727630000003</v>
      </c>
    </row>
    <row r="109" spans="13:24">
      <c r="M109" s="259">
        <v>1975.9829999999999</v>
      </c>
      <c r="N109" s="31">
        <v>1760.913</v>
      </c>
      <c r="O109" s="119">
        <v>215.06979999999999</v>
      </c>
      <c r="P109" s="45">
        <v>11.99086428</v>
      </c>
      <c r="Q109" s="45">
        <v>29</v>
      </c>
      <c r="R109" s="120">
        <v>40.990864279999997</v>
      </c>
      <c r="S109" s="259">
        <v>1486.54</v>
      </c>
      <c r="T109" s="31">
        <v>1271.47</v>
      </c>
      <c r="U109" s="119">
        <v>215.06979999999999</v>
      </c>
      <c r="V109" s="45">
        <v>9.8042514359999995</v>
      </c>
      <c r="W109" s="45">
        <v>29</v>
      </c>
      <c r="X109" s="120">
        <v>38.804251440000002</v>
      </c>
    </row>
    <row r="110" spans="13:24">
      <c r="M110" s="259">
        <v>1981.7619999999999</v>
      </c>
      <c r="N110" s="31">
        <v>1761.527</v>
      </c>
      <c r="O110" s="119">
        <v>220.2347</v>
      </c>
      <c r="P110" s="45">
        <v>12.04103312</v>
      </c>
      <c r="Q110" s="45">
        <v>30</v>
      </c>
      <c r="R110" s="120">
        <v>42.041033120000002</v>
      </c>
      <c r="S110" s="259">
        <v>1492.7529999999999</v>
      </c>
      <c r="T110" s="31">
        <v>1272.518</v>
      </c>
      <c r="U110" s="119">
        <v>220.2347</v>
      </c>
      <c r="V110" s="45">
        <v>9.8546833120000006</v>
      </c>
      <c r="W110" s="45">
        <v>30</v>
      </c>
      <c r="X110" s="120">
        <v>39.854683309999999</v>
      </c>
    </row>
    <row r="111" spans="13:24">
      <c r="M111" s="259">
        <v>1987.42</v>
      </c>
      <c r="N111" s="31">
        <v>1762.0719999999999</v>
      </c>
      <c r="O111" s="119">
        <v>225.34819999999999</v>
      </c>
      <c r="P111" s="45">
        <v>12.09014816</v>
      </c>
      <c r="Q111" s="45">
        <v>31</v>
      </c>
      <c r="R111" s="120">
        <v>43.090148159999998</v>
      </c>
      <c r="S111" s="259">
        <v>1498.8389999999999</v>
      </c>
      <c r="T111" s="31">
        <v>1273.491</v>
      </c>
      <c r="U111" s="119">
        <v>225.34819999999999</v>
      </c>
      <c r="V111" s="45">
        <v>9.9041034739999994</v>
      </c>
      <c r="W111" s="45">
        <v>31</v>
      </c>
      <c r="X111" s="120">
        <v>40.904103470000003</v>
      </c>
    </row>
    <row r="112" spans="13:24">
      <c r="M112" s="259">
        <v>1992.9659999999999</v>
      </c>
      <c r="N112" s="31">
        <v>1762.5540000000001</v>
      </c>
      <c r="O112" s="119">
        <v>230.41239999999999</v>
      </c>
      <c r="P112" s="45">
        <v>12.138286620000001</v>
      </c>
      <c r="Q112" s="45">
        <v>32</v>
      </c>
      <c r="R112" s="120">
        <v>44.138286620000002</v>
      </c>
      <c r="S112" s="259">
        <v>1504.807</v>
      </c>
      <c r="T112" s="31">
        <v>1274.395</v>
      </c>
      <c r="U112" s="119">
        <v>230.41239999999999</v>
      </c>
      <c r="V112" s="45">
        <v>9.9525834230000001</v>
      </c>
      <c r="W112" s="45">
        <v>32</v>
      </c>
      <c r="X112" s="120">
        <v>41.952583420000003</v>
      </c>
    </row>
    <row r="113" spans="13:24">
      <c r="M113" s="259">
        <v>1998.4090000000001</v>
      </c>
      <c r="N113" s="31">
        <v>1762.98</v>
      </c>
      <c r="O113" s="119">
        <v>235.42939999999999</v>
      </c>
      <c r="P113" s="45">
        <v>12.185517430000001</v>
      </c>
      <c r="Q113" s="45">
        <v>33</v>
      </c>
      <c r="R113" s="120">
        <v>45.185517429999997</v>
      </c>
      <c r="S113" s="259">
        <v>1510.6669999999999</v>
      </c>
      <c r="T113" s="31">
        <v>1275.2370000000001</v>
      </c>
      <c r="U113" s="119">
        <v>235.42939999999999</v>
      </c>
      <c r="V113" s="45">
        <v>10.00018714</v>
      </c>
      <c r="W113" s="45">
        <v>33</v>
      </c>
      <c r="X113" s="120">
        <v>43.000187140000001</v>
      </c>
    </row>
    <row r="114" spans="13:24">
      <c r="M114" s="259">
        <v>2003.7560000000001</v>
      </c>
      <c r="N114" s="31">
        <v>1763.355</v>
      </c>
      <c r="O114" s="119">
        <v>240.40090000000001</v>
      </c>
      <c r="P114" s="45">
        <v>12.23190233</v>
      </c>
      <c r="Q114" s="45">
        <v>34</v>
      </c>
      <c r="R114" s="120">
        <v>46.231902329999997</v>
      </c>
      <c r="S114" s="259">
        <v>1516.424</v>
      </c>
      <c r="T114" s="31">
        <v>1276.0229999999999</v>
      </c>
      <c r="U114" s="119">
        <v>240.40090000000001</v>
      </c>
      <c r="V114" s="45">
        <v>10.0469721</v>
      </c>
      <c r="W114" s="45">
        <v>34</v>
      </c>
      <c r="X114" s="120">
        <v>44.046972099999998</v>
      </c>
    </row>
    <row r="115" spans="13:24">
      <c r="M115" s="259">
        <v>2009.0139999999999</v>
      </c>
      <c r="N115" s="31">
        <v>1763.6849999999999</v>
      </c>
      <c r="O115" s="119">
        <v>245.3288</v>
      </c>
      <c r="P115" s="45">
        <v>12.277496859999999</v>
      </c>
      <c r="Q115" s="45">
        <v>35</v>
      </c>
      <c r="R115" s="120">
        <v>47.277496859999999</v>
      </c>
      <c r="S115" s="259">
        <v>1522.086</v>
      </c>
      <c r="T115" s="31">
        <v>1276.7570000000001</v>
      </c>
      <c r="U115" s="119">
        <v>245.3288</v>
      </c>
      <c r="V115" s="45">
        <v>10.092990090000001</v>
      </c>
      <c r="W115" s="45">
        <v>35</v>
      </c>
      <c r="X115" s="120">
        <v>45.092990090000001</v>
      </c>
    </row>
    <row r="116" spans="13:24">
      <c r="M116" s="259">
        <v>2014.1880000000001</v>
      </c>
      <c r="N116" s="31">
        <v>1763.973</v>
      </c>
      <c r="O116" s="119">
        <v>250.21459999999999</v>
      </c>
      <c r="P116" s="45">
        <v>12.322351100000001</v>
      </c>
      <c r="Q116" s="45">
        <v>36</v>
      </c>
      <c r="R116" s="120">
        <v>48.322351099999999</v>
      </c>
      <c r="S116" s="259">
        <v>1527.6579999999999</v>
      </c>
      <c r="T116" s="31">
        <v>1277.444</v>
      </c>
      <c r="U116" s="119">
        <v>250.21459999999999</v>
      </c>
      <c r="V116" s="45">
        <v>10.13828795</v>
      </c>
      <c r="W116" s="45">
        <v>36</v>
      </c>
      <c r="X116" s="120">
        <v>46.138287949999999</v>
      </c>
    </row>
    <row r="117" spans="13:24">
      <c r="M117" s="259">
        <v>2019.2840000000001</v>
      </c>
      <c r="N117" s="31">
        <v>1764.2239999999999</v>
      </c>
      <c r="O117" s="119">
        <v>255.0598</v>
      </c>
      <c r="P117" s="45">
        <v>12.366510379999999</v>
      </c>
      <c r="Q117" s="45">
        <v>37</v>
      </c>
      <c r="R117" s="120">
        <v>49.366510380000001</v>
      </c>
      <c r="S117" s="259">
        <v>1533.1469999999999</v>
      </c>
      <c r="T117" s="31">
        <v>1278.087</v>
      </c>
      <c r="U117" s="119">
        <v>255.0598</v>
      </c>
      <c r="V117" s="45">
        <v>10.182908169999999</v>
      </c>
      <c r="W117" s="45">
        <v>37</v>
      </c>
      <c r="X117" s="120">
        <v>47.182908169999997</v>
      </c>
    </row>
    <row r="118" spans="13:24">
      <c r="M118" s="259">
        <v>2024.308</v>
      </c>
      <c r="N118" s="31">
        <v>1764.442</v>
      </c>
      <c r="O118" s="119">
        <v>259.86599999999999</v>
      </c>
      <c r="P118" s="45">
        <v>12.410015830000001</v>
      </c>
      <c r="Q118" s="45">
        <v>38</v>
      </c>
      <c r="R118" s="120">
        <v>50.410015829999999</v>
      </c>
      <c r="S118" s="259">
        <v>1538.557</v>
      </c>
      <c r="T118" s="31">
        <v>1278.691</v>
      </c>
      <c r="U118" s="119">
        <v>259.86599999999999</v>
      </c>
      <c r="V118" s="45">
        <v>10.226889399999999</v>
      </c>
      <c r="W118" s="45">
        <v>38</v>
      </c>
      <c r="X118" s="120">
        <v>48.226889399999997</v>
      </c>
    </row>
    <row r="119" spans="13:24">
      <c r="M119" s="259">
        <v>2029.2619999999999</v>
      </c>
      <c r="N119" s="31">
        <v>1764.6279999999999</v>
      </c>
      <c r="O119" s="119">
        <v>264.6343</v>
      </c>
      <c r="P119" s="45">
        <v>12.4529049</v>
      </c>
      <c r="Q119" s="45">
        <v>39</v>
      </c>
      <c r="R119" s="120">
        <v>51.4529049</v>
      </c>
      <c r="S119" s="259">
        <v>1543.8920000000001</v>
      </c>
      <c r="T119" s="31">
        <v>1279.2570000000001</v>
      </c>
      <c r="U119" s="119">
        <v>264.6343</v>
      </c>
      <c r="V119" s="45">
        <v>10.27026691</v>
      </c>
      <c r="W119" s="45">
        <v>39</v>
      </c>
      <c r="X119" s="120">
        <v>49.270266909999997</v>
      </c>
    </row>
    <row r="120" spans="13:24">
      <c r="M120" s="259">
        <v>2034.153</v>
      </c>
      <c r="N120" s="31">
        <v>1764.787</v>
      </c>
      <c r="O120" s="119">
        <v>269.36610000000002</v>
      </c>
      <c r="P120" s="45">
        <v>12.49521176</v>
      </c>
      <c r="Q120" s="45">
        <v>40</v>
      </c>
      <c r="R120" s="120">
        <v>52.495211759999997</v>
      </c>
      <c r="S120" s="259">
        <v>1549.1559999999999</v>
      </c>
      <c r="T120" s="31">
        <v>1279.79</v>
      </c>
      <c r="U120" s="119">
        <v>269.36610000000002</v>
      </c>
      <c r="V120" s="45">
        <v>10.31307296</v>
      </c>
      <c r="W120" s="45">
        <v>40</v>
      </c>
      <c r="X120" s="120">
        <v>50.31307296</v>
      </c>
    </row>
    <row r="121" spans="13:24">
      <c r="M121" s="259">
        <v>2038.982</v>
      </c>
      <c r="N121" s="31">
        <v>1764.92</v>
      </c>
      <c r="O121" s="119">
        <v>274.0625</v>
      </c>
      <c r="P121" s="45">
        <v>12.5369677</v>
      </c>
      <c r="Q121" s="45">
        <v>41</v>
      </c>
      <c r="R121" s="120">
        <v>53.536967699999998</v>
      </c>
      <c r="S121" s="259">
        <v>1554.354</v>
      </c>
      <c r="T121" s="31">
        <v>1280.2919999999999</v>
      </c>
      <c r="U121" s="119">
        <v>274.0625</v>
      </c>
      <c r="V121" s="45">
        <v>10.355337130000001</v>
      </c>
      <c r="W121" s="45">
        <v>41</v>
      </c>
      <c r="X121" s="120">
        <v>51.355337130000002</v>
      </c>
    </row>
    <row r="122" spans="13:24">
      <c r="M122" s="259">
        <v>2043.7539999999999</v>
      </c>
      <c r="N122" s="31">
        <v>1765.03</v>
      </c>
      <c r="O122" s="119">
        <v>278.72469999999998</v>
      </c>
      <c r="P122" s="45">
        <v>12.578201399999999</v>
      </c>
      <c r="Q122" s="45">
        <v>42</v>
      </c>
      <c r="R122" s="120">
        <v>54.578201399999998</v>
      </c>
      <c r="S122" s="259">
        <v>1559.489</v>
      </c>
      <c r="T122" s="31">
        <v>1280.7639999999999</v>
      </c>
      <c r="U122" s="119">
        <v>278.72469999999998</v>
      </c>
      <c r="V122" s="45">
        <v>10.39708663</v>
      </c>
      <c r="W122" s="45">
        <v>42</v>
      </c>
      <c r="X122" s="120">
        <v>52.397086629999997</v>
      </c>
    </row>
    <row r="123" spans="13:24">
      <c r="M123" s="259">
        <v>2048.4720000000002</v>
      </c>
      <c r="N123" s="31">
        <v>1765.1179999999999</v>
      </c>
      <c r="O123" s="119">
        <v>283.3537</v>
      </c>
      <c r="P123" s="45">
        <v>12.61893922</v>
      </c>
      <c r="Q123" s="45">
        <v>43</v>
      </c>
      <c r="R123" s="120">
        <v>55.618939220000001</v>
      </c>
      <c r="S123" s="259">
        <v>1564.5640000000001</v>
      </c>
      <c r="T123" s="31">
        <v>1281.21</v>
      </c>
      <c r="U123" s="119">
        <v>283.3537</v>
      </c>
      <c r="V123" s="45">
        <v>10.4383465</v>
      </c>
      <c r="W123" s="45">
        <v>43</v>
      </c>
      <c r="X123" s="120">
        <v>53.438346500000002</v>
      </c>
    </row>
    <row r="124" spans="13:24">
      <c r="M124" s="259">
        <v>2053.1379999999999</v>
      </c>
      <c r="N124" s="31">
        <v>1765.1869999999999</v>
      </c>
      <c r="O124" s="119">
        <v>287.9504</v>
      </c>
      <c r="P124" s="45">
        <v>12.65920547</v>
      </c>
      <c r="Q124" s="45">
        <v>44</v>
      </c>
      <c r="R124" s="120">
        <v>56.659205470000003</v>
      </c>
      <c r="S124" s="259">
        <v>1569.5809999999999</v>
      </c>
      <c r="T124" s="31">
        <v>1281.6310000000001</v>
      </c>
      <c r="U124" s="119">
        <v>287.9504</v>
      </c>
      <c r="V124" s="45">
        <v>10.479139890000001</v>
      </c>
      <c r="W124" s="45">
        <v>44</v>
      </c>
      <c r="X124" s="120">
        <v>54.479139889999999</v>
      </c>
    </row>
    <row r="125" spans="13:24">
      <c r="M125" s="259">
        <v>2057.7550000000001</v>
      </c>
      <c r="N125" s="31">
        <v>1765.239</v>
      </c>
      <c r="O125" s="119">
        <v>292.51600000000002</v>
      </c>
      <c r="P125" s="45">
        <v>12.69902259</v>
      </c>
      <c r="Q125" s="45">
        <v>45</v>
      </c>
      <c r="R125" s="120">
        <v>57.699022589999998</v>
      </c>
      <c r="S125" s="259">
        <v>1574.5440000000001</v>
      </c>
      <c r="T125" s="31">
        <v>1282.028</v>
      </c>
      <c r="U125" s="119">
        <v>292.51600000000002</v>
      </c>
      <c r="V125" s="45">
        <v>10.51948821</v>
      </c>
      <c r="W125" s="45">
        <v>45</v>
      </c>
      <c r="X125" s="120">
        <v>55.519488209999999</v>
      </c>
    </row>
    <row r="126" spans="13:24">
      <c r="M126" s="259">
        <v>2062.3249999999998</v>
      </c>
      <c r="N126" s="31">
        <v>1765.2739999999999</v>
      </c>
      <c r="O126" s="119">
        <v>297.05119999999999</v>
      </c>
      <c r="P126" s="45">
        <v>12.738411340000001</v>
      </c>
      <c r="Q126" s="45">
        <v>46</v>
      </c>
      <c r="R126" s="120">
        <v>58.738411339999999</v>
      </c>
      <c r="S126" s="259">
        <v>1579.4549999999999</v>
      </c>
      <c r="T126" s="31">
        <v>1282.404</v>
      </c>
      <c r="U126" s="119">
        <v>297.05119999999999</v>
      </c>
      <c r="V126" s="45">
        <v>10.55941131</v>
      </c>
      <c r="W126" s="45">
        <v>46</v>
      </c>
      <c r="X126" s="120">
        <v>56.559411310000002</v>
      </c>
    </row>
    <row r="127" spans="13:24">
      <c r="M127" s="259">
        <v>2066.85</v>
      </c>
      <c r="N127" s="31">
        <v>1765.2929999999999</v>
      </c>
      <c r="O127" s="119">
        <v>301.55700000000002</v>
      </c>
      <c r="P127" s="45">
        <v>12.777390970000001</v>
      </c>
      <c r="Q127" s="45">
        <v>47</v>
      </c>
      <c r="R127" s="120">
        <v>59.777390969999999</v>
      </c>
      <c r="S127" s="259">
        <v>1584.316</v>
      </c>
      <c r="T127" s="31">
        <v>1282.759</v>
      </c>
      <c r="U127" s="119">
        <v>301.55700000000002</v>
      </c>
      <c r="V127" s="45">
        <v>10.598927639999999</v>
      </c>
      <c r="W127" s="45">
        <v>47</v>
      </c>
      <c r="X127" s="120">
        <v>57.598927639999999</v>
      </c>
    </row>
    <row r="128" spans="13:24">
      <c r="M128" s="259">
        <v>2071.3339999999998</v>
      </c>
      <c r="N128" s="31">
        <v>1765.3</v>
      </c>
      <c r="O128" s="119">
        <v>306.03410000000002</v>
      </c>
      <c r="P128" s="45">
        <v>12.81597936</v>
      </c>
      <c r="Q128" s="45">
        <v>48</v>
      </c>
      <c r="R128" s="120">
        <v>60.81597936</v>
      </c>
      <c r="S128" s="259">
        <v>1589.13</v>
      </c>
      <c r="T128" s="31">
        <v>1283.096</v>
      </c>
      <c r="U128" s="119">
        <v>306.03410000000002</v>
      </c>
      <c r="V128" s="45">
        <v>10.638054350000001</v>
      </c>
      <c r="W128" s="45">
        <v>48</v>
      </c>
      <c r="X128" s="120">
        <v>58.638054349999997</v>
      </c>
    </row>
    <row r="129" spans="13:24">
      <c r="M129" s="259">
        <v>2075.7759999999998</v>
      </c>
      <c r="N129" s="31">
        <v>1765.2929999999999</v>
      </c>
      <c r="O129" s="119">
        <v>310.48320000000001</v>
      </c>
      <c r="P129" s="45">
        <v>12.854193130000001</v>
      </c>
      <c r="Q129" s="45">
        <v>49</v>
      </c>
      <c r="R129" s="120">
        <v>61.854193129999999</v>
      </c>
      <c r="S129" s="259">
        <v>1593.8979999999999</v>
      </c>
      <c r="T129" s="31">
        <v>1283.415</v>
      </c>
      <c r="U129" s="119">
        <v>310.48320000000001</v>
      </c>
      <c r="V129" s="45">
        <v>10.67680743</v>
      </c>
      <c r="W129" s="45">
        <v>49</v>
      </c>
      <c r="X129" s="120">
        <v>59.676807429999997</v>
      </c>
    </row>
    <row r="130" spans="13:24">
      <c r="M130" s="259">
        <v>2080.1799999999998</v>
      </c>
      <c r="N130" s="31">
        <v>1765.2750000000001</v>
      </c>
      <c r="O130" s="119">
        <v>314.90519999999998</v>
      </c>
      <c r="P130" s="45">
        <v>12.8920478</v>
      </c>
      <c r="Q130" s="45">
        <v>50</v>
      </c>
      <c r="R130" s="120">
        <v>62.8920478</v>
      </c>
      <c r="S130" s="259">
        <v>1598.623</v>
      </c>
      <c r="T130" s="31">
        <v>1283.7170000000001</v>
      </c>
      <c r="U130" s="119">
        <v>314.90519999999998</v>
      </c>
      <c r="V130" s="45">
        <v>10.71520185</v>
      </c>
      <c r="W130" s="45">
        <v>50</v>
      </c>
      <c r="X130" s="120">
        <v>60.71520185</v>
      </c>
    </row>
    <row r="131" spans="13:24">
      <c r="M131" s="259">
        <v>2084.547</v>
      </c>
      <c r="N131" s="31">
        <v>1765.2460000000001</v>
      </c>
      <c r="O131" s="119">
        <v>319.30079999999998</v>
      </c>
      <c r="P131" s="45">
        <v>12.929557839999999</v>
      </c>
      <c r="Q131" s="45">
        <v>51</v>
      </c>
      <c r="R131" s="120">
        <v>63.929557840000001</v>
      </c>
      <c r="S131" s="259">
        <v>1603.3050000000001</v>
      </c>
      <c r="T131" s="31">
        <v>1284.0039999999999</v>
      </c>
      <c r="U131" s="119">
        <v>319.30079999999998</v>
      </c>
      <c r="V131" s="45">
        <v>10.75325155</v>
      </c>
      <c r="W131" s="45">
        <v>51</v>
      </c>
      <c r="X131" s="120">
        <v>61.753251550000002</v>
      </c>
    </row>
    <row r="132" spans="13:24">
      <c r="M132" s="259">
        <v>2088.8780000000002</v>
      </c>
      <c r="N132" s="31">
        <v>1765.2070000000001</v>
      </c>
      <c r="O132" s="119">
        <v>323.67059999999998</v>
      </c>
      <c r="P132" s="45">
        <v>12.966736790000001</v>
      </c>
      <c r="Q132" s="45">
        <v>52</v>
      </c>
      <c r="R132" s="120">
        <v>64.966736789999999</v>
      </c>
      <c r="S132" s="259">
        <v>1607.9469999999999</v>
      </c>
      <c r="T132" s="31">
        <v>1284.2760000000001</v>
      </c>
      <c r="U132" s="119">
        <v>323.67059999999998</v>
      </c>
      <c r="V132" s="45">
        <v>10.790969649999999</v>
      </c>
      <c r="W132" s="45">
        <v>52</v>
      </c>
      <c r="X132" s="120">
        <v>62.790969650000001</v>
      </c>
    </row>
    <row r="133" spans="13:24">
      <c r="M133" s="259">
        <v>2093.1750000000002</v>
      </c>
      <c r="N133" s="31">
        <v>1765.16</v>
      </c>
      <c r="O133" s="119">
        <v>328.01519999999999</v>
      </c>
      <c r="P133" s="45">
        <v>13.003597299999999</v>
      </c>
      <c r="Q133" s="45">
        <v>53</v>
      </c>
      <c r="R133" s="120">
        <v>66.003597299999996</v>
      </c>
      <c r="S133" s="259">
        <v>1612.55</v>
      </c>
      <c r="T133" s="31">
        <v>1284.5350000000001</v>
      </c>
      <c r="U133" s="119">
        <v>328.01519999999999</v>
      </c>
      <c r="V133" s="45">
        <v>10.8283684</v>
      </c>
      <c r="W133" s="45">
        <v>53</v>
      </c>
      <c r="X133" s="120">
        <v>63.828368400000002</v>
      </c>
    </row>
    <row r="134" spans="13:24">
      <c r="M134" s="259">
        <v>2097.4389999999999</v>
      </c>
      <c r="N134" s="31">
        <v>1765.1030000000001</v>
      </c>
      <c r="O134" s="119">
        <v>332.33539999999999</v>
      </c>
      <c r="P134" s="45">
        <v>13.040151290000001</v>
      </c>
      <c r="Q134" s="45">
        <v>54</v>
      </c>
      <c r="R134" s="120">
        <v>67.040151289999997</v>
      </c>
      <c r="S134" s="259">
        <v>1617.116</v>
      </c>
      <c r="T134" s="31">
        <v>1284.7809999999999</v>
      </c>
      <c r="U134" s="119">
        <v>332.33539999999999</v>
      </c>
      <c r="V134" s="45">
        <v>10.865459359999999</v>
      </c>
      <c r="W134" s="45">
        <v>54</v>
      </c>
      <c r="X134" s="120">
        <v>64.865459360000003</v>
      </c>
    </row>
    <row r="135" spans="13:24">
      <c r="M135" s="259">
        <v>2101.6709999999998</v>
      </c>
      <c r="N135" s="31">
        <v>1765.04</v>
      </c>
      <c r="O135" s="119">
        <v>336.63150000000002</v>
      </c>
      <c r="P135" s="45">
        <v>13.076409890000001</v>
      </c>
      <c r="Q135" s="45">
        <v>55</v>
      </c>
      <c r="R135" s="120">
        <v>68.076409889999994</v>
      </c>
      <c r="S135" s="259">
        <v>1621.646</v>
      </c>
      <c r="T135" s="31">
        <v>1285.0139999999999</v>
      </c>
      <c r="U135" s="119">
        <v>336.63150000000002</v>
      </c>
      <c r="V135" s="45">
        <v>10.90225337</v>
      </c>
      <c r="W135" s="45">
        <v>55</v>
      </c>
      <c r="X135" s="120">
        <v>65.902253369999997</v>
      </c>
    </row>
    <row r="136" spans="13:24">
      <c r="M136" s="259">
        <v>2105.873</v>
      </c>
      <c r="N136" s="31">
        <v>1764.9680000000001</v>
      </c>
      <c r="O136" s="119">
        <v>340.90429999999998</v>
      </c>
      <c r="P136" s="45">
        <v>13.11238363</v>
      </c>
      <c r="Q136" s="45">
        <v>56</v>
      </c>
      <c r="R136" s="120">
        <v>69.112383629999997</v>
      </c>
      <c r="S136" s="259">
        <v>1626.1410000000001</v>
      </c>
      <c r="T136" s="31">
        <v>1285.2370000000001</v>
      </c>
      <c r="U136" s="119">
        <v>340.90429999999998</v>
      </c>
      <c r="V136" s="45">
        <v>10.93876066</v>
      </c>
      <c r="W136" s="45">
        <v>56</v>
      </c>
      <c r="X136" s="120">
        <v>66.93876066</v>
      </c>
    </row>
    <row r="137" spans="13:24">
      <c r="M137" s="259">
        <v>2110.0450000000001</v>
      </c>
      <c r="N137" s="31">
        <v>1764.8910000000001</v>
      </c>
      <c r="O137" s="119">
        <v>345.15429999999998</v>
      </c>
      <c r="P137" s="45">
        <v>13.148082369999999</v>
      </c>
      <c r="Q137" s="45">
        <v>57</v>
      </c>
      <c r="R137" s="120">
        <v>70.148082369999997</v>
      </c>
      <c r="S137" s="259">
        <v>1630.6020000000001</v>
      </c>
      <c r="T137" s="31">
        <v>1285.4480000000001</v>
      </c>
      <c r="U137" s="119">
        <v>345.15429999999998</v>
      </c>
      <c r="V137" s="45">
        <v>10.974990869999999</v>
      </c>
      <c r="W137" s="45">
        <v>57</v>
      </c>
      <c r="X137" s="120">
        <v>67.974990869999999</v>
      </c>
    </row>
    <row r="138" spans="13:24">
      <c r="M138" s="259">
        <v>2114.1889999999999</v>
      </c>
      <c r="N138" s="31">
        <v>1764.807</v>
      </c>
      <c r="O138" s="119">
        <v>349.38200000000001</v>
      </c>
      <c r="P138" s="45">
        <v>13.183515440000001</v>
      </c>
      <c r="Q138" s="45">
        <v>58</v>
      </c>
      <c r="R138" s="120">
        <v>71.183515439999994</v>
      </c>
      <c r="S138" s="259">
        <v>1635.0309999999999</v>
      </c>
      <c r="T138" s="31">
        <v>1285.6489999999999</v>
      </c>
      <c r="U138" s="119">
        <v>349.38200000000001</v>
      </c>
      <c r="V138" s="45">
        <v>11.010953110000001</v>
      </c>
      <c r="W138" s="45">
        <v>58</v>
      </c>
      <c r="X138" s="120">
        <v>69.010953110000003</v>
      </c>
    </row>
    <row r="139" spans="13:24">
      <c r="M139" s="259">
        <v>2118.3049999999998</v>
      </c>
      <c r="N139" s="31">
        <v>1764.7180000000001</v>
      </c>
      <c r="O139" s="119">
        <v>353.58780000000002</v>
      </c>
      <c r="P139" s="45">
        <v>13.21869163</v>
      </c>
      <c r="Q139" s="45">
        <v>59</v>
      </c>
      <c r="R139" s="120">
        <v>72.218691629999995</v>
      </c>
      <c r="S139" s="259">
        <v>1639.4290000000001</v>
      </c>
      <c r="T139" s="31">
        <v>1285.8409999999999</v>
      </c>
      <c r="U139" s="119">
        <v>353.58780000000002</v>
      </c>
      <c r="V139" s="45">
        <v>11.04665599</v>
      </c>
      <c r="W139" s="45">
        <v>59</v>
      </c>
      <c r="X139" s="120">
        <v>70.046655990000005</v>
      </c>
    </row>
    <row r="140" spans="13:24">
      <c r="M140" s="259">
        <v>2122.3960000000002</v>
      </c>
      <c r="N140" s="31">
        <v>1764.623</v>
      </c>
      <c r="O140" s="119">
        <v>357.77229999999997</v>
      </c>
      <c r="P140" s="45">
        <v>13.253619280000001</v>
      </c>
      <c r="Q140" s="45">
        <v>60</v>
      </c>
      <c r="R140" s="120">
        <v>73.253619279999995</v>
      </c>
      <c r="S140" s="259">
        <v>1643.796</v>
      </c>
      <c r="T140" s="31">
        <v>1286.0239999999999</v>
      </c>
      <c r="U140" s="119">
        <v>357.77229999999997</v>
      </c>
      <c r="V140" s="45">
        <v>11.08210764</v>
      </c>
      <c r="W140" s="45">
        <v>60</v>
      </c>
      <c r="X140" s="120">
        <v>71.082107640000004</v>
      </c>
    </row>
    <row r="141" spans="13:24">
      <c r="M141" s="259">
        <v>2126.46</v>
      </c>
      <c r="N141" s="31">
        <v>1764.5239999999999</v>
      </c>
      <c r="O141" s="119">
        <v>361.93599999999998</v>
      </c>
      <c r="P141" s="45">
        <v>13.28830623</v>
      </c>
      <c r="Q141" s="45">
        <v>61</v>
      </c>
      <c r="R141" s="120">
        <v>74.288306230000003</v>
      </c>
      <c r="S141" s="259">
        <v>1648.134</v>
      </c>
      <c r="T141" s="31">
        <v>1286.1980000000001</v>
      </c>
      <c r="U141" s="119">
        <v>361.93599999999998</v>
      </c>
      <c r="V141" s="45">
        <v>11.117315809999999</v>
      </c>
      <c r="W141" s="45">
        <v>61</v>
      </c>
      <c r="X141" s="120">
        <v>72.117315809999994</v>
      </c>
    </row>
    <row r="142" spans="13:24">
      <c r="M142" s="259">
        <v>2130.5</v>
      </c>
      <c r="N142" s="31">
        <v>1764.421</v>
      </c>
      <c r="O142" s="119">
        <v>366.07920000000001</v>
      </c>
      <c r="P142" s="45">
        <v>13.322759939999999</v>
      </c>
      <c r="Q142" s="45">
        <v>62</v>
      </c>
      <c r="R142" s="120">
        <v>75.322759939999997</v>
      </c>
      <c r="S142" s="259">
        <v>1652.443</v>
      </c>
      <c r="T142" s="31">
        <v>1286.364</v>
      </c>
      <c r="U142" s="119">
        <v>366.07920000000001</v>
      </c>
      <c r="V142" s="45">
        <v>11.152287810000001</v>
      </c>
      <c r="W142" s="45">
        <v>62</v>
      </c>
      <c r="X142" s="120">
        <v>73.152287810000004</v>
      </c>
    </row>
    <row r="143" spans="13:24">
      <c r="M143" s="259">
        <v>2134.5149999999999</v>
      </c>
      <c r="N143" s="31">
        <v>1764.3130000000001</v>
      </c>
      <c r="O143" s="119">
        <v>370.20240000000001</v>
      </c>
      <c r="P143" s="45">
        <v>13.356987480000001</v>
      </c>
      <c r="Q143" s="45">
        <v>63</v>
      </c>
      <c r="R143" s="120">
        <v>76.356987480000001</v>
      </c>
      <c r="S143" s="259">
        <v>1656.7239999999999</v>
      </c>
      <c r="T143" s="31">
        <v>1286.5219999999999</v>
      </c>
      <c r="U143" s="119">
        <v>370.20240000000001</v>
      </c>
      <c r="V143" s="45">
        <v>11.187030590000001</v>
      </c>
      <c r="W143" s="45">
        <v>63</v>
      </c>
      <c r="X143" s="120">
        <v>74.187030590000006</v>
      </c>
    </row>
    <row r="144" spans="13:24">
      <c r="M144" s="202"/>
      <c r="N144" s="203"/>
      <c r="O144" s="204"/>
      <c r="P144" s="200"/>
      <c r="Q144" s="200"/>
      <c r="R144" s="201"/>
      <c r="S144" s="202"/>
      <c r="T144" s="203"/>
      <c r="U144" s="204"/>
      <c r="V144" s="200"/>
      <c r="W144" s="200"/>
      <c r="X144" s="201"/>
    </row>
    <row r="145" spans="13:24">
      <c r="M145" s="15"/>
      <c r="N145" s="4"/>
      <c r="O145" s="4"/>
      <c r="P145" s="5"/>
      <c r="Q145" s="5"/>
      <c r="R145" s="5"/>
      <c r="S145" s="15"/>
      <c r="T145" s="4"/>
      <c r="U145" s="4"/>
      <c r="V145" s="5"/>
      <c r="W145" s="5"/>
      <c r="X145" s="5"/>
    </row>
  </sheetData>
  <mergeCells count="2">
    <mergeCell ref="M4:R4"/>
    <mergeCell ref="S4:X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Information</vt:lpstr>
      <vt:lpstr>TEST DATA and BACK-ANALYSIS</vt:lpstr>
      <vt:lpstr>Load-Mvmnt Assessment</vt:lpstr>
      <vt:lpstr>Force &amp; Settlement Distribution</vt:lpstr>
      <vt:lpstr>Bearing</vt:lpstr>
      <vt:lpstr>'TEST DATA and BACK-ANALYSIS'!Print_Area</vt:lpstr>
      <vt:lpstr>'TEST DATA and BACK-ANALYSIS'!Print_Titles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2022-01-20T00:31:49Z</dcterms:created>
  <dcterms:modified xsi:type="dcterms:W3CDTF">2025-10-10T23:30:58Z</dcterms:modified>
</cp:coreProperties>
</file>